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Рабочий стол\Сессия\СЕССИИ  ПЯТОГО  СОЗЫВА\Пятнадцатая сессия\1 коррект\"/>
    </mc:Choice>
  </mc:AlternateContent>
  <bookViews>
    <workbookView xWindow="360" yWindow="120" windowWidth="11340" windowHeight="6735"/>
  </bookViews>
  <sheets>
    <sheet name="Программы" sheetId="8" r:id="rId1"/>
  </sheets>
  <calcPr calcId="152511"/>
</workbook>
</file>

<file path=xl/calcChain.xml><?xml version="1.0" encoding="utf-8"?>
<calcChain xmlns="http://schemas.openxmlformats.org/spreadsheetml/2006/main">
  <c r="I54" i="8" l="1"/>
  <c r="I53" i="8" s="1"/>
  <c r="I46" i="8"/>
  <c r="I31" i="8"/>
  <c r="J19" i="8"/>
  <c r="K19" i="8"/>
  <c r="I19" i="8"/>
  <c r="I29" i="8"/>
  <c r="I12" i="8"/>
  <c r="I51" i="8" l="1"/>
  <c r="K41" i="8"/>
  <c r="J41" i="8"/>
  <c r="I41" i="8"/>
  <c r="K27" i="8"/>
  <c r="J27" i="8"/>
  <c r="I27" i="8"/>
  <c r="K12" i="8"/>
  <c r="J12" i="8"/>
  <c r="I26" i="8" l="1"/>
  <c r="I50" i="8"/>
  <c r="I11" i="8"/>
  <c r="K51" i="8"/>
  <c r="K50" i="8" s="1"/>
  <c r="J51" i="8"/>
  <c r="J50" i="8" s="1"/>
  <c r="J46" i="8"/>
  <c r="J44" i="8" s="1"/>
  <c r="J43" i="8" s="1"/>
  <c r="K46" i="8"/>
  <c r="K44" i="8" s="1"/>
  <c r="K43" i="8" s="1"/>
  <c r="I44" i="8"/>
  <c r="I43" i="8" s="1"/>
  <c r="J11" i="8"/>
  <c r="J31" i="8"/>
  <c r="K31" i="8"/>
  <c r="K29" i="8" l="1"/>
  <c r="K26" i="8" s="1"/>
  <c r="J29" i="8"/>
  <c r="J26" i="8" s="1"/>
  <c r="I59" i="8"/>
  <c r="K11" i="8"/>
  <c r="J58" i="8" l="1"/>
  <c r="J59" i="8" s="1"/>
  <c r="K58" i="8"/>
  <c r="K59" i="8" s="1"/>
</calcChain>
</file>

<file path=xl/sharedStrings.xml><?xml version="1.0" encoding="utf-8"?>
<sst xmlns="http://schemas.openxmlformats.org/spreadsheetml/2006/main" count="141" uniqueCount="115">
  <si>
    <t>01</t>
  </si>
  <si>
    <t>Целевая статья</t>
  </si>
  <si>
    <t>№ п/п</t>
  </si>
  <si>
    <t>Ремонт муниципального жилищного фонда</t>
  </si>
  <si>
    <t>Уличное освещение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</si>
  <si>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</si>
  <si>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</si>
  <si>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Содержание автомобильных дорог общего пользования местного значения городских и сельских поселений</t>
  </si>
  <si>
    <t>Ремонт улично-дорожной сети</t>
  </si>
  <si>
    <t>Проведение рыночной оценки муниципального имущества</t>
  </si>
  <si>
    <t>Расходы на выплату персоналу государственных (муниципальных) органов</t>
  </si>
  <si>
    <t>Функционирование Правительства Российской Федерации, высших органовисполнительной власти субъектов Российской Федерации, местных администраций</t>
  </si>
  <si>
    <t>Закупка товаров,работ и услуг для государственных (муниципальных) нужд</t>
  </si>
  <si>
    <t>Выполнение государственных полномочий по составлению протоколов об административных правонарушениях</t>
  </si>
  <si>
    <t>Осуществление первичного воинского учета на территориях, где отсутствуют военные комиссариаты</t>
  </si>
  <si>
    <t>0111</t>
  </si>
  <si>
    <t>Межбюджетные трансферты бюджнтам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</si>
  <si>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Обеспечение первичных мер пожарной безопасности за счет средств местного бюджета </t>
  </si>
  <si>
    <t>Субсидии бюджетным учреждениям на финансовое обеспечение муниципального задания на оказание муниципальных услуг</t>
  </si>
  <si>
    <t>сельского Совета депутатов</t>
  </si>
  <si>
    <t>Всего:</t>
  </si>
  <si>
    <t>Приложение № 7</t>
  </si>
  <si>
    <t>2017 год</t>
  </si>
  <si>
    <t>Выполнение кадастовых работ</t>
  </si>
  <si>
    <t>Объем условно утвержденных расходов</t>
  </si>
  <si>
    <t>Наименование главный распорядителей показателей бюджетной классификации</t>
  </si>
  <si>
    <t>Вид расходов</t>
  </si>
  <si>
    <t>020</t>
  </si>
  <si>
    <t>030</t>
  </si>
  <si>
    <t>040</t>
  </si>
  <si>
    <t>Раздел, подраздел</t>
  </si>
  <si>
    <t>0412</t>
  </si>
  <si>
    <t>0501</t>
  </si>
  <si>
    <t>0503</t>
  </si>
  <si>
    <t>0502</t>
  </si>
  <si>
    <t>0409</t>
  </si>
  <si>
    <t>0113</t>
  </si>
  <si>
    <t>0102</t>
  </si>
  <si>
    <t>0104</t>
  </si>
  <si>
    <t>1001</t>
  </si>
  <si>
    <t>0203</t>
  </si>
  <si>
    <t>0801</t>
  </si>
  <si>
    <t>0310</t>
  </si>
  <si>
    <t>0110082120</t>
  </si>
  <si>
    <t>0110085300</t>
  </si>
  <si>
    <t>0110096010</t>
  </si>
  <si>
    <t>0110096030</t>
  </si>
  <si>
    <t>0110096040</t>
  </si>
  <si>
    <t>01100</t>
  </si>
  <si>
    <t>01200</t>
  </si>
  <si>
    <t>0120096020</t>
  </si>
  <si>
    <t>0120096090</t>
  </si>
  <si>
    <t>02100</t>
  </si>
  <si>
    <t>0210000860</t>
  </si>
  <si>
    <t>02200</t>
  </si>
  <si>
    <t>0220000210</t>
  </si>
  <si>
    <t>0220001110</t>
  </si>
  <si>
    <t>0220051180</t>
  </si>
  <si>
    <t>0220075140</t>
  </si>
  <si>
    <t>0220095050</t>
  </si>
  <si>
    <t>02300</t>
  </si>
  <si>
    <t>0230097070</t>
  </si>
  <si>
    <t>03100</t>
  </si>
  <si>
    <t>0310010110</t>
  </si>
  <si>
    <t>03200</t>
  </si>
  <si>
    <t>0320096070</t>
  </si>
  <si>
    <t>04100</t>
  </si>
  <si>
    <t>0410000650</t>
  </si>
  <si>
    <t>2018 год</t>
  </si>
  <si>
    <t>Замена и установка светильников уличного освещения</t>
  </si>
  <si>
    <t>тыс. руб.</t>
  </si>
  <si>
    <t>2019 год</t>
  </si>
  <si>
    <t>Программа "Обеспечение транспортной доступности и коммунальными услугами граждан МО Рыбинский сельсовет" на 2014-2019 годы.</t>
  </si>
  <si>
    <t xml:space="preserve">Резервный фонд Рыбинского сельсовета </t>
  </si>
  <si>
    <t>Непрограммные расходы местного самоуправления</t>
  </si>
  <si>
    <t>Мероприятия по обеспечению проведения выборов в органы местного самоуправления</t>
  </si>
  <si>
    <t>9210000260</t>
  </si>
  <si>
    <t>0107</t>
  </si>
  <si>
    <t>Подпрограмма "Благоустройство и обеспечение устойчивого функционирования объектов жилищно-коммунальной инфраструктуры МО Рыбинский сельсовет на 2014-2019 годы."</t>
  </si>
  <si>
    <t>Программа " Защита населения от чрезвычайных ситуацй природного и техногенного характера и обеспечение пожарной безопасности в МО Рыбинский сельсовет на 2014-2019 годы."</t>
  </si>
  <si>
    <t xml:space="preserve">Подпронрамма "Предупреждение и ликвидация чрезвычайных ситуаций на территории МО Рыбинский сельсовет на 2014-2019 годы." </t>
  </si>
  <si>
    <t>Распределение бюджетных ассигнований по целевым статьям (муниципальным  программам Рыбинского сельсовета Мотыгинского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на 2017 год и плановый период 2018-2019гг.</t>
  </si>
  <si>
    <t>Подпрограмма " Развитие и модернизация улично-дорожной сети МО Рыбинский сельсовет Мотыгинского района Красноярского края на 2014-2019 годы."</t>
  </si>
  <si>
    <t>Программа " Муниципальное управление в МО Рыбинский сельсовет на 2014-2019 годы"</t>
  </si>
  <si>
    <t>Подпрограмма "Управление муниципальным имуществом МО Рыбинский сельсовет  на 2014-2019 годы"</t>
  </si>
  <si>
    <t>Подпрограмма "Управление муниципальными финансами  МО Рыбинский сельсовет и обеспечение реализации муниципальной программы  на 2014-2019 годы"</t>
  </si>
  <si>
    <t>Подпрограмма " Повышение энергетической эффективности и сокращение энергетических издержек в бюджнтном секторе МО Рыбинский сельсовет на 2014-2019 годы."</t>
  </si>
  <si>
    <t>Подпрограмма "Обеспечение пожарной безопасности населенных пунктов МО Рыбинский сельсовет на 2014-2019 годы"</t>
  </si>
  <si>
    <t>Программа "Развитие культуры МО Рыбинский сельсовет на 2014-2019 годы"</t>
  </si>
  <si>
    <t>Подпрограмма " Поддержка искусства и народного творчества в МО Рыбинский сельсовет на 2014-2019 годы"</t>
  </si>
  <si>
    <t>Содержание коммунальной инфраструктуры</t>
  </si>
  <si>
    <t>0110096050</t>
  </si>
  <si>
    <t>0505</t>
  </si>
  <si>
    <t>Расходы на выплаты персоналу коммунальной инфраструктуры</t>
  </si>
  <si>
    <t>0220000220</t>
  </si>
  <si>
    <t>к решению Рыбинского</t>
  </si>
  <si>
    <t>Организация временного трудоустройства несовершеннолетних граждан в возрасте от 14 до 18 лет в свободное от учебы время</t>
  </si>
  <si>
    <t>Организация общественных и временных работ</t>
  </si>
  <si>
    <t>0401</t>
  </si>
  <si>
    <t>0290084010</t>
  </si>
  <si>
    <t>0290084020</t>
  </si>
  <si>
    <t>0120075080</t>
  </si>
  <si>
    <t>0120075090</t>
  </si>
  <si>
    <t>01200S5080</t>
  </si>
  <si>
    <t>01200S5090</t>
  </si>
  <si>
    <t>Содержание автомобильных дорог общего пользования местного значения городских округов, городских и сельских поселений</t>
  </si>
  <si>
    <t>Капитальный ремонт и ремонт автомобильных дорог общего пользования местного значения</t>
  </si>
  <si>
    <t>Софинансирование субсидии на содержание автомобильных дорог общего пользования местного значения городских округов, городских и сельских поселений</t>
  </si>
  <si>
    <t>Софинансирование капитального ремонта и ремонта автомобильных дорог общего пользования местного значения</t>
  </si>
  <si>
    <t>Пенсии, пособия</t>
  </si>
  <si>
    <t>Обеспечение первичных мер пожарной безопасности в рамках подпрограммы "Предупреждение, спасение, помощь населению края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</si>
  <si>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0320074120</t>
  </si>
  <si>
    <t>Софинансирование обеспечения первичных мер пожарной безопасности в рамках подпрограммы "Предупреждение, спасение, помощь населению края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</si>
  <si>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03200S4120</t>
  </si>
  <si>
    <t>№ 15-58 от 30.03.2017г.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</si>
</sst>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vertical="top" wrapText="1"/>
    </xf>
    <xf numFmtId="2" fontId="0" fillId="0" borderId="1" xfId="0" applyNumberFormat="1" applyBorder="1"/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3" fillId="3" borderId="1" xfId="0" applyFont="1" applyFill="1" applyBorder="1" applyAlignment="1">
      <alignment horizontal="justify" vertical="center" wrapText="1"/>
    </xf>
    <xf numFmtId="2" fontId="0" fillId="3" borderId="1" xfId="0" applyNumberFormat="1" applyFill="1" applyBorder="1"/>
    <xf numFmtId="0" fontId="0" fillId="0" borderId="1" xfId="0" applyFont="1" applyBorder="1"/>
    <xf numFmtId="0" fontId="3" fillId="3" borderId="1" xfId="0" applyFont="1" applyFill="1" applyBorder="1" applyAlignment="1">
      <alignment vertical="top" wrapText="1"/>
    </xf>
    <xf numFmtId="2" fontId="0" fillId="0" borderId="0" xfId="0" applyNumberFormat="1"/>
    <xf numFmtId="0" fontId="1" fillId="0" borderId="0" xfId="0" applyFont="1" applyFill="1" applyAlignment="1"/>
    <xf numFmtId="0" fontId="0" fillId="0" borderId="0" xfId="0" applyAlignment="1"/>
    <xf numFmtId="0" fontId="0" fillId="0" borderId="1" xfId="0" applyFill="1" applyBorder="1"/>
    <xf numFmtId="0" fontId="0" fillId="4" borderId="1" xfId="0" applyFill="1" applyBorder="1"/>
    <xf numFmtId="0" fontId="4" fillId="4" borderId="1" xfId="0" applyFont="1" applyFill="1" applyBorder="1" applyAlignment="1">
      <alignment vertical="top" wrapText="1"/>
    </xf>
    <xf numFmtId="0" fontId="0" fillId="4" borderId="0" xfId="0" applyFill="1"/>
    <xf numFmtId="0" fontId="4" fillId="4" borderId="1" xfId="0" applyFont="1" applyFill="1" applyBorder="1" applyAlignment="1">
      <alignment horizontal="justify" vertical="center" wrapText="1"/>
    </xf>
    <xf numFmtId="2" fontId="0" fillId="4" borderId="1" xfId="0" applyNumberFormat="1" applyFill="1" applyBorder="1"/>
    <xf numFmtId="0" fontId="7" fillId="4" borderId="1" xfId="0" applyFont="1" applyFill="1" applyBorder="1" applyAlignment="1">
      <alignment wrapText="1"/>
    </xf>
    <xf numFmtId="0" fontId="0" fillId="4" borderId="1" xfId="0" applyFont="1" applyFill="1" applyBorder="1"/>
    <xf numFmtId="2" fontId="0" fillId="0" borderId="1" xfId="0" applyNumberFormat="1" applyFont="1" applyBorder="1"/>
    <xf numFmtId="49" fontId="0" fillId="4" borderId="3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0" fontId="3" fillId="5" borderId="1" xfId="0" applyFont="1" applyFill="1" applyBorder="1" applyAlignment="1">
      <alignment vertical="top" wrapText="1"/>
    </xf>
    <xf numFmtId="49" fontId="0" fillId="5" borderId="3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5" borderId="1" xfId="0" applyFill="1" applyBorder="1"/>
    <xf numFmtId="0" fontId="1" fillId="0" borderId="0" xfId="0" applyFont="1" applyFill="1" applyAlignment="1"/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0" fillId="5" borderId="3" xfId="0" applyNumberFormat="1" applyFill="1" applyBorder="1" applyAlignment="1">
      <alignment horizontal="center"/>
    </xf>
    <xf numFmtId="49" fontId="0" fillId="5" borderId="4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Fill="1" applyAlignment="1"/>
    <xf numFmtId="0" fontId="0" fillId="0" borderId="0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zoomScale="110" zoomScaleNormal="110" workbookViewId="0">
      <selection activeCell="G4" sqref="G4:I4"/>
    </sheetView>
  </sheetViews>
  <sheetFormatPr defaultRowHeight="12.75" x14ac:dyDescent="0.2"/>
  <cols>
    <col min="1" max="1" width="7" customWidth="1"/>
    <col min="2" max="2" width="59.28515625" customWidth="1"/>
    <col min="3" max="3" width="5.85546875" customWidth="1"/>
    <col min="4" max="4" width="5.5703125" customWidth="1"/>
    <col min="5" max="5" width="6.42578125" customWidth="1"/>
    <col min="10" max="10" width="12.7109375" customWidth="1"/>
    <col min="11" max="11" width="12.42578125" customWidth="1"/>
  </cols>
  <sheetData>
    <row r="1" spans="1:11" x14ac:dyDescent="0.2">
      <c r="G1" s="17" t="s">
        <v>21</v>
      </c>
      <c r="H1" s="18"/>
      <c r="I1" s="18"/>
    </row>
    <row r="2" spans="1:11" x14ac:dyDescent="0.2">
      <c r="G2" s="35" t="s">
        <v>95</v>
      </c>
      <c r="H2" s="18"/>
      <c r="I2" s="18"/>
    </row>
    <row r="3" spans="1:11" x14ac:dyDescent="0.2">
      <c r="G3" s="17" t="s">
        <v>19</v>
      </c>
      <c r="H3" s="18"/>
      <c r="I3" s="18"/>
    </row>
    <row r="4" spans="1:11" x14ac:dyDescent="0.2">
      <c r="G4" s="57" t="s">
        <v>114</v>
      </c>
      <c r="H4" s="57"/>
      <c r="I4" s="57"/>
    </row>
    <row r="5" spans="1:11" ht="10.5" customHeight="1" x14ac:dyDescent="0.2"/>
    <row r="6" spans="1:11" hidden="1" x14ac:dyDescent="0.2"/>
    <row r="7" spans="1:11" ht="3" customHeight="1" x14ac:dyDescent="0.2">
      <c r="A7" s="53"/>
      <c r="B7" s="54" t="s">
        <v>81</v>
      </c>
      <c r="C7" s="55"/>
      <c r="D7" s="55"/>
      <c r="E7" s="55"/>
      <c r="F7" s="55"/>
      <c r="G7" s="55"/>
      <c r="H7" s="55"/>
      <c r="I7" s="55"/>
      <c r="J7" s="55"/>
      <c r="K7" s="55"/>
    </row>
    <row r="8" spans="1:11" ht="42.75" customHeight="1" x14ac:dyDescent="0.2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12" customHeight="1" x14ac:dyDescent="0.2">
      <c r="A9" s="58" t="s">
        <v>70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25.5" x14ac:dyDescent="0.2">
      <c r="A10" s="1" t="s">
        <v>2</v>
      </c>
      <c r="B10" s="2" t="s">
        <v>25</v>
      </c>
      <c r="C10" s="56" t="s">
        <v>1</v>
      </c>
      <c r="D10" s="56"/>
      <c r="E10" s="56"/>
      <c r="F10" s="2" t="s">
        <v>26</v>
      </c>
      <c r="G10" s="56" t="s">
        <v>30</v>
      </c>
      <c r="H10" s="56"/>
      <c r="I10" s="3" t="s">
        <v>22</v>
      </c>
      <c r="J10" s="3" t="s">
        <v>68</v>
      </c>
      <c r="K10" s="3" t="s">
        <v>71</v>
      </c>
    </row>
    <row r="11" spans="1:11" ht="25.5" customHeight="1" x14ac:dyDescent="0.2">
      <c r="A11" s="4">
        <v>1</v>
      </c>
      <c r="B11" s="10" t="s">
        <v>72</v>
      </c>
      <c r="C11" s="46" t="s">
        <v>0</v>
      </c>
      <c r="D11" s="47"/>
      <c r="E11" s="48"/>
      <c r="F11" s="11"/>
      <c r="G11" s="42"/>
      <c r="H11" s="43"/>
      <c r="I11" s="13">
        <f>I12+I19</f>
        <v>4202.5519999999997</v>
      </c>
      <c r="J11" s="13">
        <f>J12+J19</f>
        <v>810</v>
      </c>
      <c r="K11" s="13">
        <f>K12+K19</f>
        <v>770</v>
      </c>
    </row>
    <row r="12" spans="1:11" ht="31.5" x14ac:dyDescent="0.2">
      <c r="A12" s="4">
        <v>2</v>
      </c>
      <c r="B12" s="7" t="s">
        <v>78</v>
      </c>
      <c r="C12" s="39" t="s">
        <v>48</v>
      </c>
      <c r="D12" s="40"/>
      <c r="E12" s="41"/>
      <c r="F12" s="4"/>
      <c r="G12" s="36"/>
      <c r="H12" s="38"/>
      <c r="I12" s="6">
        <f>I13+I14+I15+I16+I17+I18</f>
        <v>1217.7159999999999</v>
      </c>
      <c r="J12" s="6">
        <f>J13+J14+J15+J16+J17</f>
        <v>660</v>
      </c>
      <c r="K12" s="6">
        <f>K13+K14+K15+K16+K17</f>
        <v>620</v>
      </c>
    </row>
    <row r="13" spans="1:11" s="22" customFormat="1" ht="25.5" customHeight="1" x14ac:dyDescent="0.2">
      <c r="A13" s="20">
        <v>3</v>
      </c>
      <c r="B13" s="23" t="s">
        <v>23</v>
      </c>
      <c r="C13" s="39" t="s">
        <v>43</v>
      </c>
      <c r="D13" s="40"/>
      <c r="E13" s="41"/>
      <c r="F13" s="20">
        <v>240</v>
      </c>
      <c r="G13" s="39" t="s">
        <v>31</v>
      </c>
      <c r="H13" s="41"/>
      <c r="I13" s="24">
        <v>0</v>
      </c>
      <c r="J13" s="24">
        <v>150</v>
      </c>
      <c r="K13" s="24">
        <v>100</v>
      </c>
    </row>
    <row r="14" spans="1:11" ht="15" customHeight="1" x14ac:dyDescent="0.2">
      <c r="A14" s="4">
        <v>4</v>
      </c>
      <c r="B14" s="5" t="s">
        <v>3</v>
      </c>
      <c r="C14" s="36" t="s">
        <v>44</v>
      </c>
      <c r="D14" s="37"/>
      <c r="E14" s="38"/>
      <c r="F14" s="4">
        <v>240</v>
      </c>
      <c r="G14" s="36" t="s">
        <v>32</v>
      </c>
      <c r="H14" s="38"/>
      <c r="I14" s="4">
        <v>0</v>
      </c>
      <c r="J14" s="4">
        <v>100</v>
      </c>
      <c r="K14" s="4">
        <v>100</v>
      </c>
    </row>
    <row r="15" spans="1:11" s="22" customFormat="1" ht="16.5" customHeight="1" x14ac:dyDescent="0.2">
      <c r="A15" s="20">
        <v>5</v>
      </c>
      <c r="B15" s="21" t="s">
        <v>4</v>
      </c>
      <c r="C15" s="39" t="s">
        <v>45</v>
      </c>
      <c r="D15" s="40"/>
      <c r="E15" s="41"/>
      <c r="F15" s="20">
        <v>240</v>
      </c>
      <c r="G15" s="39" t="s">
        <v>33</v>
      </c>
      <c r="H15" s="41"/>
      <c r="I15" s="20">
        <v>254</v>
      </c>
      <c r="J15" s="20">
        <v>250</v>
      </c>
      <c r="K15" s="20">
        <v>260</v>
      </c>
    </row>
    <row r="16" spans="1:11" s="22" customFormat="1" x14ac:dyDescent="0.2">
      <c r="A16" s="20">
        <v>6</v>
      </c>
      <c r="B16" s="21" t="s">
        <v>5</v>
      </c>
      <c r="C16" s="39" t="s">
        <v>46</v>
      </c>
      <c r="D16" s="40"/>
      <c r="E16" s="41"/>
      <c r="F16" s="20">
        <v>240</v>
      </c>
      <c r="G16" s="39" t="s">
        <v>33</v>
      </c>
      <c r="H16" s="41"/>
      <c r="I16" s="20"/>
      <c r="J16" s="20">
        <v>60</v>
      </c>
      <c r="K16" s="20">
        <v>60</v>
      </c>
    </row>
    <row r="17" spans="1:11" s="22" customFormat="1" x14ac:dyDescent="0.2">
      <c r="A17" s="20">
        <v>7</v>
      </c>
      <c r="B17" s="21" t="s">
        <v>6</v>
      </c>
      <c r="C17" s="39" t="s">
        <v>47</v>
      </c>
      <c r="D17" s="40"/>
      <c r="E17" s="41"/>
      <c r="F17" s="20">
        <v>240</v>
      </c>
      <c r="G17" s="39" t="s">
        <v>33</v>
      </c>
      <c r="H17" s="41"/>
      <c r="I17" s="20">
        <v>50</v>
      </c>
      <c r="J17" s="20">
        <v>100</v>
      </c>
      <c r="K17" s="20">
        <v>100</v>
      </c>
    </row>
    <row r="18" spans="1:11" s="22" customFormat="1" x14ac:dyDescent="0.2">
      <c r="A18" s="20">
        <v>8</v>
      </c>
      <c r="B18" s="21" t="s">
        <v>90</v>
      </c>
      <c r="C18" s="39" t="s">
        <v>91</v>
      </c>
      <c r="D18" s="40"/>
      <c r="E18" s="41"/>
      <c r="F18" s="20">
        <v>240</v>
      </c>
      <c r="G18" s="39" t="s">
        <v>92</v>
      </c>
      <c r="H18" s="41"/>
      <c r="I18" s="20">
        <v>913.71600000000001</v>
      </c>
      <c r="J18" s="20"/>
      <c r="K18" s="20"/>
    </row>
    <row r="19" spans="1:11" ht="21" customHeight="1" x14ac:dyDescent="0.2">
      <c r="A19" s="4">
        <v>9</v>
      </c>
      <c r="B19" s="9" t="s">
        <v>82</v>
      </c>
      <c r="C19" s="39" t="s">
        <v>49</v>
      </c>
      <c r="D19" s="40"/>
      <c r="E19" s="41"/>
      <c r="F19" s="4"/>
      <c r="G19" s="36"/>
      <c r="H19" s="38"/>
      <c r="I19" s="4">
        <f>I20+I21+I22+I23+I24+I25</f>
        <v>2984.8359999999998</v>
      </c>
      <c r="J19" s="4">
        <f t="shared" ref="J19:K19" si="0">J20+J21+J22+J23+J24+J25</f>
        <v>150</v>
      </c>
      <c r="K19" s="4">
        <f t="shared" si="0"/>
        <v>150</v>
      </c>
    </row>
    <row r="20" spans="1:11" s="22" customFormat="1" ht="27.75" customHeight="1" x14ac:dyDescent="0.2">
      <c r="A20" s="20">
        <v>10</v>
      </c>
      <c r="B20" s="23" t="s">
        <v>7</v>
      </c>
      <c r="C20" s="39" t="s">
        <v>50</v>
      </c>
      <c r="D20" s="40"/>
      <c r="E20" s="41"/>
      <c r="F20" s="20">
        <v>240</v>
      </c>
      <c r="G20" s="39" t="s">
        <v>35</v>
      </c>
      <c r="H20" s="41"/>
      <c r="I20" s="20"/>
      <c r="J20" s="20">
        <v>50</v>
      </c>
      <c r="K20" s="20">
        <v>50</v>
      </c>
    </row>
    <row r="21" spans="1:11" s="22" customFormat="1" ht="22.5" x14ac:dyDescent="0.2">
      <c r="A21" s="20">
        <v>11</v>
      </c>
      <c r="B21" s="23" t="s">
        <v>105</v>
      </c>
      <c r="C21" s="39" t="s">
        <v>101</v>
      </c>
      <c r="D21" s="40"/>
      <c r="E21" s="41"/>
      <c r="F21" s="20">
        <v>240</v>
      </c>
      <c r="G21" s="39" t="s">
        <v>35</v>
      </c>
      <c r="H21" s="41"/>
      <c r="I21" s="20">
        <v>350</v>
      </c>
      <c r="J21" s="20"/>
      <c r="K21" s="20"/>
    </row>
    <row r="22" spans="1:11" s="22" customFormat="1" ht="22.5" x14ac:dyDescent="0.2">
      <c r="A22" s="20">
        <v>12</v>
      </c>
      <c r="B22" s="23" t="s">
        <v>106</v>
      </c>
      <c r="C22" s="39" t="s">
        <v>102</v>
      </c>
      <c r="D22" s="40"/>
      <c r="E22" s="41"/>
      <c r="F22" s="20">
        <v>240</v>
      </c>
      <c r="G22" s="39" t="s">
        <v>35</v>
      </c>
      <c r="H22" s="41"/>
      <c r="I22" s="20">
        <v>2481.1999999999998</v>
      </c>
      <c r="J22" s="20"/>
      <c r="K22" s="20"/>
    </row>
    <row r="23" spans="1:11" s="22" customFormat="1" x14ac:dyDescent="0.2">
      <c r="A23" s="20">
        <v>13</v>
      </c>
      <c r="B23" s="23" t="s">
        <v>8</v>
      </c>
      <c r="C23" s="39" t="s">
        <v>51</v>
      </c>
      <c r="D23" s="40"/>
      <c r="E23" s="41"/>
      <c r="F23" s="20">
        <v>240</v>
      </c>
      <c r="G23" s="39" t="s">
        <v>35</v>
      </c>
      <c r="H23" s="41"/>
      <c r="I23" s="20">
        <v>75.7</v>
      </c>
      <c r="J23" s="20">
        <v>100</v>
      </c>
      <c r="K23" s="20">
        <v>100</v>
      </c>
    </row>
    <row r="24" spans="1:11" s="22" customFormat="1" ht="33.75" x14ac:dyDescent="0.2">
      <c r="A24" s="20">
        <v>14</v>
      </c>
      <c r="B24" s="23" t="s">
        <v>107</v>
      </c>
      <c r="C24" s="39" t="s">
        <v>103</v>
      </c>
      <c r="D24" s="40"/>
      <c r="E24" s="41"/>
      <c r="F24" s="20">
        <v>240</v>
      </c>
      <c r="G24" s="39" t="s">
        <v>35</v>
      </c>
      <c r="H24" s="41"/>
      <c r="I24" s="20">
        <v>3.5</v>
      </c>
      <c r="J24" s="20"/>
      <c r="K24" s="20"/>
    </row>
    <row r="25" spans="1:11" s="22" customFormat="1" ht="22.5" x14ac:dyDescent="0.2">
      <c r="A25" s="20">
        <v>15</v>
      </c>
      <c r="B25" s="23" t="s">
        <v>108</v>
      </c>
      <c r="C25" s="39" t="s">
        <v>104</v>
      </c>
      <c r="D25" s="40"/>
      <c r="E25" s="41"/>
      <c r="F25" s="20">
        <v>240</v>
      </c>
      <c r="G25" s="39" t="s">
        <v>35</v>
      </c>
      <c r="H25" s="41"/>
      <c r="I25" s="20">
        <v>74.436000000000007</v>
      </c>
      <c r="J25" s="20"/>
      <c r="K25" s="20"/>
    </row>
    <row r="26" spans="1:11" ht="21" x14ac:dyDescent="0.2">
      <c r="A26" s="4">
        <v>16</v>
      </c>
      <c r="B26" s="12" t="s">
        <v>83</v>
      </c>
      <c r="C26" s="46" t="s">
        <v>27</v>
      </c>
      <c r="D26" s="47"/>
      <c r="E26" s="48"/>
      <c r="F26" s="11"/>
      <c r="G26" s="46"/>
      <c r="H26" s="48"/>
      <c r="I26" s="13">
        <f>I27+I29+I31+I41</f>
        <v>6095.36</v>
      </c>
      <c r="J26" s="13">
        <f>J27+J29+J41</f>
        <v>5801.0549999999994</v>
      </c>
      <c r="K26" s="13">
        <f>K27+K29+K41</f>
        <v>5684.6050000000005</v>
      </c>
    </row>
    <row r="27" spans="1:11" ht="21" x14ac:dyDescent="0.2">
      <c r="A27" s="4">
        <v>17</v>
      </c>
      <c r="B27" s="9" t="s">
        <v>84</v>
      </c>
      <c r="C27" s="39" t="s">
        <v>52</v>
      </c>
      <c r="D27" s="40"/>
      <c r="E27" s="41"/>
      <c r="F27" s="4"/>
      <c r="G27" s="44"/>
      <c r="H27" s="45"/>
      <c r="I27" s="4">
        <f>I28</f>
        <v>0</v>
      </c>
      <c r="J27" s="4">
        <f>J28</f>
        <v>60</v>
      </c>
      <c r="K27" s="6">
        <f>K28</f>
        <v>60</v>
      </c>
    </row>
    <row r="28" spans="1:11" s="22" customFormat="1" x14ac:dyDescent="0.2">
      <c r="A28" s="20">
        <v>18</v>
      </c>
      <c r="B28" s="23" t="s">
        <v>9</v>
      </c>
      <c r="C28" s="39" t="s">
        <v>53</v>
      </c>
      <c r="D28" s="40"/>
      <c r="E28" s="41"/>
      <c r="F28" s="20">
        <v>240</v>
      </c>
      <c r="G28" s="39" t="s">
        <v>36</v>
      </c>
      <c r="H28" s="41"/>
      <c r="I28" s="20"/>
      <c r="J28" s="20">
        <v>60</v>
      </c>
      <c r="K28" s="24">
        <v>60</v>
      </c>
    </row>
    <row r="29" spans="1:11" ht="31.5" x14ac:dyDescent="0.2">
      <c r="A29" s="4">
        <v>19</v>
      </c>
      <c r="B29" s="9" t="s">
        <v>85</v>
      </c>
      <c r="C29" s="39" t="s">
        <v>54</v>
      </c>
      <c r="D29" s="40"/>
      <c r="E29" s="41"/>
      <c r="F29" s="4"/>
      <c r="G29" s="36"/>
      <c r="H29" s="38"/>
      <c r="I29" s="6">
        <f>I30</f>
        <v>656.39599999999996</v>
      </c>
      <c r="J29" s="4">
        <f>J30+J31+J39+J40</f>
        <v>5691.0549999999994</v>
      </c>
      <c r="K29" s="6">
        <f>K30+K31+K39+K40</f>
        <v>5574.6050000000005</v>
      </c>
    </row>
    <row r="30" spans="1:11" s="22" customFormat="1" x14ac:dyDescent="0.2">
      <c r="A30" s="20">
        <v>20</v>
      </c>
      <c r="B30" s="23" t="s">
        <v>10</v>
      </c>
      <c r="C30" s="39" t="s">
        <v>55</v>
      </c>
      <c r="D30" s="40"/>
      <c r="E30" s="41"/>
      <c r="F30" s="20">
        <v>120</v>
      </c>
      <c r="G30" s="39" t="s">
        <v>37</v>
      </c>
      <c r="H30" s="41"/>
      <c r="I30" s="24">
        <v>656.39599999999996</v>
      </c>
      <c r="J30" s="20">
        <v>656.4</v>
      </c>
      <c r="K30" s="24">
        <v>656.4</v>
      </c>
    </row>
    <row r="31" spans="1:11" ht="31.5" x14ac:dyDescent="0.2">
      <c r="A31" s="4">
        <v>21</v>
      </c>
      <c r="B31" s="9" t="s">
        <v>11</v>
      </c>
      <c r="C31" s="39" t="s">
        <v>54</v>
      </c>
      <c r="D31" s="40"/>
      <c r="E31" s="41"/>
      <c r="F31" s="4"/>
      <c r="G31" s="36" t="s">
        <v>38</v>
      </c>
      <c r="H31" s="38"/>
      <c r="I31" s="27">
        <f>I32+I33+I34+I35+I36+I37+I38+I39+I40</f>
        <v>5438.9639999999999</v>
      </c>
      <c r="J31" s="14">
        <f>J32+J33+J37</f>
        <v>5032.3549999999996</v>
      </c>
      <c r="K31" s="27">
        <f>K32+K33+K37</f>
        <v>4915.9050000000007</v>
      </c>
    </row>
    <row r="32" spans="1:11" s="22" customFormat="1" x14ac:dyDescent="0.2">
      <c r="A32" s="20">
        <v>22</v>
      </c>
      <c r="B32" s="23" t="s">
        <v>10</v>
      </c>
      <c r="C32" s="39" t="s">
        <v>55</v>
      </c>
      <c r="D32" s="40"/>
      <c r="E32" s="41"/>
      <c r="F32" s="20">
        <v>120</v>
      </c>
      <c r="G32" s="39" t="s">
        <v>38</v>
      </c>
      <c r="H32" s="41"/>
      <c r="I32" s="24">
        <v>2359.38</v>
      </c>
      <c r="J32" s="20">
        <v>2627.39</v>
      </c>
      <c r="K32" s="24">
        <v>2890.13</v>
      </c>
    </row>
    <row r="33" spans="1:11" s="22" customFormat="1" x14ac:dyDescent="0.2">
      <c r="A33" s="20">
        <v>23</v>
      </c>
      <c r="B33" s="23" t="s">
        <v>12</v>
      </c>
      <c r="C33" s="39" t="s">
        <v>55</v>
      </c>
      <c r="D33" s="40"/>
      <c r="E33" s="41"/>
      <c r="F33" s="20">
        <v>240</v>
      </c>
      <c r="G33" s="39" t="s">
        <v>38</v>
      </c>
      <c r="H33" s="41"/>
      <c r="I33" s="20">
        <v>749.21600000000001</v>
      </c>
      <c r="J33" s="24">
        <v>2392.9650000000001</v>
      </c>
      <c r="K33" s="24">
        <v>2013.7750000000001</v>
      </c>
    </row>
    <row r="34" spans="1:11" s="22" customFormat="1" x14ac:dyDescent="0.2">
      <c r="A34" s="20">
        <v>24</v>
      </c>
      <c r="B34" s="23" t="s">
        <v>10</v>
      </c>
      <c r="C34" s="39" t="s">
        <v>55</v>
      </c>
      <c r="D34" s="40"/>
      <c r="E34" s="41"/>
      <c r="F34" s="20">
        <v>851</v>
      </c>
      <c r="G34" s="39" t="s">
        <v>38</v>
      </c>
      <c r="H34" s="41"/>
      <c r="I34" s="20">
        <v>17.757999999999999</v>
      </c>
      <c r="J34" s="24"/>
      <c r="K34" s="24"/>
    </row>
    <row r="35" spans="1:11" s="22" customFormat="1" x14ac:dyDescent="0.2">
      <c r="A35" s="20">
        <v>25</v>
      </c>
      <c r="B35" s="23" t="s">
        <v>10</v>
      </c>
      <c r="C35" s="39" t="s">
        <v>55</v>
      </c>
      <c r="D35" s="40"/>
      <c r="E35" s="41"/>
      <c r="F35" s="20">
        <v>853</v>
      </c>
      <c r="G35" s="39" t="s">
        <v>38</v>
      </c>
      <c r="H35" s="41"/>
      <c r="I35" s="20">
        <v>20</v>
      </c>
      <c r="J35" s="24"/>
      <c r="K35" s="24"/>
    </row>
    <row r="36" spans="1:11" s="22" customFormat="1" x14ac:dyDescent="0.2">
      <c r="A36" s="20">
        <v>26</v>
      </c>
      <c r="B36" s="23" t="s">
        <v>93</v>
      </c>
      <c r="C36" s="39" t="s">
        <v>94</v>
      </c>
      <c r="D36" s="40"/>
      <c r="E36" s="41"/>
      <c r="F36" s="20">
        <v>110</v>
      </c>
      <c r="G36" s="39" t="s">
        <v>36</v>
      </c>
      <c r="H36" s="41"/>
      <c r="I36" s="20">
        <v>1671.75</v>
      </c>
      <c r="J36" s="24"/>
      <c r="K36" s="24"/>
    </row>
    <row r="37" spans="1:11" s="22" customFormat="1" x14ac:dyDescent="0.2">
      <c r="A37" s="20">
        <v>27</v>
      </c>
      <c r="B37" s="23" t="s">
        <v>109</v>
      </c>
      <c r="C37" s="39" t="s">
        <v>56</v>
      </c>
      <c r="D37" s="40"/>
      <c r="E37" s="41"/>
      <c r="F37" s="20">
        <v>310</v>
      </c>
      <c r="G37" s="39" t="s">
        <v>39</v>
      </c>
      <c r="H37" s="41"/>
      <c r="I37" s="20">
        <v>12</v>
      </c>
      <c r="J37" s="20">
        <v>12</v>
      </c>
      <c r="K37" s="20">
        <v>12</v>
      </c>
    </row>
    <row r="38" spans="1:11" s="22" customFormat="1" ht="22.5" x14ac:dyDescent="0.2">
      <c r="A38" s="20">
        <v>28</v>
      </c>
      <c r="B38" s="23" t="s">
        <v>14</v>
      </c>
      <c r="C38" s="39" t="s">
        <v>57</v>
      </c>
      <c r="D38" s="40"/>
      <c r="E38" s="41"/>
      <c r="F38" s="20">
        <v>120</v>
      </c>
      <c r="G38" s="39" t="s">
        <v>40</v>
      </c>
      <c r="H38" s="41"/>
      <c r="I38" s="20">
        <v>77.14</v>
      </c>
      <c r="J38" s="20"/>
      <c r="K38" s="20"/>
    </row>
    <row r="39" spans="1:11" s="22" customFormat="1" ht="22.5" x14ac:dyDescent="0.2">
      <c r="A39" s="20">
        <v>29</v>
      </c>
      <c r="B39" s="21" t="s">
        <v>13</v>
      </c>
      <c r="C39" s="39" t="s">
        <v>58</v>
      </c>
      <c r="D39" s="40"/>
      <c r="E39" s="41"/>
      <c r="F39" s="20">
        <v>240</v>
      </c>
      <c r="G39" s="39" t="s">
        <v>38</v>
      </c>
      <c r="H39" s="41"/>
      <c r="I39" s="20">
        <v>2.2999999999999998</v>
      </c>
      <c r="J39" s="20">
        <v>2.2999999999999998</v>
      </c>
      <c r="K39" s="20">
        <v>2.2999999999999998</v>
      </c>
    </row>
    <row r="40" spans="1:11" s="22" customFormat="1" ht="33.75" x14ac:dyDescent="0.2">
      <c r="A40" s="20">
        <v>30</v>
      </c>
      <c r="B40" s="25" t="s">
        <v>16</v>
      </c>
      <c r="C40" s="39" t="s">
        <v>59</v>
      </c>
      <c r="D40" s="40"/>
      <c r="E40" s="41"/>
      <c r="F40" s="20">
        <v>540</v>
      </c>
      <c r="G40" s="39" t="s">
        <v>41</v>
      </c>
      <c r="H40" s="41"/>
      <c r="I40" s="26">
        <v>529.41999999999996</v>
      </c>
      <c r="J40" s="26">
        <v>0</v>
      </c>
      <c r="K40" s="26">
        <v>0</v>
      </c>
    </row>
    <row r="41" spans="1:11" ht="31.5" x14ac:dyDescent="0.2">
      <c r="A41" s="4">
        <v>31</v>
      </c>
      <c r="B41" s="7" t="s">
        <v>86</v>
      </c>
      <c r="C41" s="39" t="s">
        <v>60</v>
      </c>
      <c r="D41" s="40"/>
      <c r="E41" s="41"/>
      <c r="F41" s="4"/>
      <c r="G41" s="44"/>
      <c r="H41" s="45"/>
      <c r="I41" s="4">
        <f>I42</f>
        <v>0</v>
      </c>
      <c r="J41" s="6">
        <f>J42</f>
        <v>50</v>
      </c>
      <c r="K41" s="4">
        <f>K42</f>
        <v>50</v>
      </c>
    </row>
    <row r="42" spans="1:11" s="22" customFormat="1" x14ac:dyDescent="0.2">
      <c r="A42" s="20">
        <v>32</v>
      </c>
      <c r="B42" s="21" t="s">
        <v>69</v>
      </c>
      <c r="C42" s="39" t="s">
        <v>61</v>
      </c>
      <c r="D42" s="40"/>
      <c r="E42" s="41"/>
      <c r="F42" s="20">
        <v>240</v>
      </c>
      <c r="G42" s="39" t="s">
        <v>34</v>
      </c>
      <c r="H42" s="41"/>
      <c r="I42" s="20"/>
      <c r="J42" s="24">
        <v>50</v>
      </c>
      <c r="K42" s="20">
        <v>50</v>
      </c>
    </row>
    <row r="43" spans="1:11" ht="31.5" x14ac:dyDescent="0.2">
      <c r="A43" s="19">
        <v>33</v>
      </c>
      <c r="B43" s="12" t="s">
        <v>79</v>
      </c>
      <c r="C43" s="46" t="s">
        <v>28</v>
      </c>
      <c r="D43" s="47"/>
      <c r="E43" s="48"/>
      <c r="F43" s="11"/>
      <c r="G43" s="42"/>
      <c r="H43" s="43"/>
      <c r="I43" s="11">
        <f>I44</f>
        <v>69.504999999999995</v>
      </c>
      <c r="J43" s="11">
        <f>J44</f>
        <v>67.5</v>
      </c>
      <c r="K43" s="11">
        <f>K44</f>
        <v>67.5</v>
      </c>
    </row>
    <row r="44" spans="1:11" ht="21" x14ac:dyDescent="0.2">
      <c r="A44" s="19">
        <v>34</v>
      </c>
      <c r="B44" s="9" t="s">
        <v>80</v>
      </c>
      <c r="C44" s="39" t="s">
        <v>62</v>
      </c>
      <c r="D44" s="40"/>
      <c r="E44" s="41"/>
      <c r="F44" s="4"/>
      <c r="G44" s="44"/>
      <c r="H44" s="45"/>
      <c r="I44" s="4">
        <f>I45+I46</f>
        <v>69.504999999999995</v>
      </c>
      <c r="J44" s="4">
        <f>J45+J46</f>
        <v>67.5</v>
      </c>
      <c r="K44" s="4">
        <f>K45+K46</f>
        <v>67.5</v>
      </c>
    </row>
    <row r="45" spans="1:11" s="22" customFormat="1" x14ac:dyDescent="0.2">
      <c r="A45" s="20">
        <v>35</v>
      </c>
      <c r="B45" s="23" t="s">
        <v>73</v>
      </c>
      <c r="C45" s="39" t="s">
        <v>63</v>
      </c>
      <c r="D45" s="40"/>
      <c r="E45" s="41"/>
      <c r="F45" s="20">
        <v>870</v>
      </c>
      <c r="G45" s="39" t="s">
        <v>15</v>
      </c>
      <c r="H45" s="41"/>
      <c r="I45" s="20">
        <v>50</v>
      </c>
      <c r="J45" s="20">
        <v>60</v>
      </c>
      <c r="K45" s="20">
        <v>60</v>
      </c>
    </row>
    <row r="46" spans="1:11" ht="23.25" customHeight="1" x14ac:dyDescent="0.2">
      <c r="A46" s="19">
        <v>36</v>
      </c>
      <c r="B46" s="9" t="s">
        <v>87</v>
      </c>
      <c r="C46" s="39" t="s">
        <v>64</v>
      </c>
      <c r="D46" s="40"/>
      <c r="E46" s="41"/>
      <c r="F46" s="4"/>
      <c r="G46" s="36"/>
      <c r="H46" s="38"/>
      <c r="I46" s="4">
        <f>I47+I48+I49</f>
        <v>19.504999999999999</v>
      </c>
      <c r="J46" s="4">
        <f>J49</f>
        <v>7.5</v>
      </c>
      <c r="K46" s="4">
        <f>K49</f>
        <v>7.5</v>
      </c>
    </row>
    <row r="47" spans="1:11" ht="56.25" x14ac:dyDescent="0.2">
      <c r="A47" s="19">
        <v>37</v>
      </c>
      <c r="B47" s="8" t="s">
        <v>110</v>
      </c>
      <c r="C47" s="36" t="s">
        <v>111</v>
      </c>
      <c r="D47" s="37"/>
      <c r="E47" s="38"/>
      <c r="F47" s="4">
        <v>240</v>
      </c>
      <c r="G47" s="36" t="s">
        <v>42</v>
      </c>
      <c r="H47" s="38"/>
      <c r="I47" s="4">
        <v>15.605</v>
      </c>
      <c r="J47" s="4"/>
      <c r="K47" s="4"/>
    </row>
    <row r="48" spans="1:11" ht="56.25" x14ac:dyDescent="0.2">
      <c r="A48" s="19">
        <v>38</v>
      </c>
      <c r="B48" s="8" t="s">
        <v>112</v>
      </c>
      <c r="C48" s="36" t="s">
        <v>113</v>
      </c>
      <c r="D48" s="37"/>
      <c r="E48" s="38"/>
      <c r="F48" s="4">
        <v>240</v>
      </c>
      <c r="G48" s="36" t="s">
        <v>42</v>
      </c>
      <c r="H48" s="38"/>
      <c r="I48" s="4">
        <v>1</v>
      </c>
      <c r="J48" s="4"/>
      <c r="K48" s="4"/>
    </row>
    <row r="49" spans="1:11" ht="22.5" x14ac:dyDescent="0.2">
      <c r="A49" s="19">
        <v>39</v>
      </c>
      <c r="B49" s="8" t="s">
        <v>17</v>
      </c>
      <c r="C49" s="36" t="s">
        <v>65</v>
      </c>
      <c r="D49" s="37"/>
      <c r="E49" s="38"/>
      <c r="F49" s="4">
        <v>240</v>
      </c>
      <c r="G49" s="36" t="s">
        <v>42</v>
      </c>
      <c r="H49" s="38"/>
      <c r="I49" s="4">
        <v>2.9</v>
      </c>
      <c r="J49" s="4">
        <v>7.5</v>
      </c>
      <c r="K49" s="4">
        <v>7.5</v>
      </c>
    </row>
    <row r="50" spans="1:11" ht="21" x14ac:dyDescent="0.2">
      <c r="A50" s="19">
        <v>40</v>
      </c>
      <c r="B50" s="15" t="s">
        <v>88</v>
      </c>
      <c r="C50" s="46" t="s">
        <v>29</v>
      </c>
      <c r="D50" s="47"/>
      <c r="E50" s="48"/>
      <c r="F50" s="11"/>
      <c r="G50" s="42"/>
      <c r="H50" s="43"/>
      <c r="I50" s="11">
        <f t="shared" ref="I50:K51" si="1">I51</f>
        <v>3927.06</v>
      </c>
      <c r="J50" s="11">
        <f t="shared" si="1"/>
        <v>3600</v>
      </c>
      <c r="K50" s="11">
        <f t="shared" si="1"/>
        <v>3600</v>
      </c>
    </row>
    <row r="51" spans="1:11" ht="21" x14ac:dyDescent="0.2">
      <c r="A51" s="19">
        <v>41</v>
      </c>
      <c r="B51" s="7" t="s">
        <v>89</v>
      </c>
      <c r="C51" s="39" t="s">
        <v>66</v>
      </c>
      <c r="D51" s="40"/>
      <c r="E51" s="41"/>
      <c r="F51" s="4"/>
      <c r="G51" s="44"/>
      <c r="H51" s="45"/>
      <c r="I51" s="4">
        <f>I52</f>
        <v>3927.06</v>
      </c>
      <c r="J51" s="4">
        <f t="shared" si="1"/>
        <v>3600</v>
      </c>
      <c r="K51" s="4">
        <f t="shared" si="1"/>
        <v>3600</v>
      </c>
    </row>
    <row r="52" spans="1:11" s="22" customFormat="1" ht="22.5" x14ac:dyDescent="0.2">
      <c r="A52" s="20">
        <v>42</v>
      </c>
      <c r="B52" s="21" t="s">
        <v>18</v>
      </c>
      <c r="C52" s="39" t="s">
        <v>67</v>
      </c>
      <c r="D52" s="40"/>
      <c r="E52" s="41"/>
      <c r="F52" s="20">
        <v>611</v>
      </c>
      <c r="G52" s="39" t="s">
        <v>41</v>
      </c>
      <c r="H52" s="41"/>
      <c r="I52" s="20">
        <v>3927.06</v>
      </c>
      <c r="J52" s="20">
        <v>3600</v>
      </c>
      <c r="K52" s="20">
        <v>3600</v>
      </c>
    </row>
    <row r="53" spans="1:11" s="22" customFormat="1" x14ac:dyDescent="0.2">
      <c r="A53" s="20">
        <v>43</v>
      </c>
      <c r="B53" s="31" t="s">
        <v>74</v>
      </c>
      <c r="C53" s="50"/>
      <c r="D53" s="51"/>
      <c r="E53" s="52"/>
      <c r="F53" s="34"/>
      <c r="G53" s="32"/>
      <c r="H53" s="33"/>
      <c r="I53" s="34">
        <f>I54</f>
        <v>164</v>
      </c>
      <c r="J53" s="34"/>
      <c r="K53" s="34"/>
    </row>
    <row r="54" spans="1:11" s="22" customFormat="1" x14ac:dyDescent="0.2">
      <c r="A54" s="20">
        <v>44</v>
      </c>
      <c r="B54" s="21" t="s">
        <v>12</v>
      </c>
      <c r="C54" s="28"/>
      <c r="D54" s="30"/>
      <c r="E54" s="29"/>
      <c r="F54" s="20">
        <v>200</v>
      </c>
      <c r="G54" s="28"/>
      <c r="H54" s="29"/>
      <c r="I54" s="20">
        <f>I55+I56+I57</f>
        <v>164</v>
      </c>
      <c r="J54" s="20"/>
      <c r="K54" s="20"/>
    </row>
    <row r="55" spans="1:11" s="22" customFormat="1" ht="18.75" customHeight="1" x14ac:dyDescent="0.2">
      <c r="A55" s="20">
        <v>45</v>
      </c>
      <c r="B55" s="21" t="s">
        <v>75</v>
      </c>
      <c r="C55" s="39" t="s">
        <v>76</v>
      </c>
      <c r="D55" s="40"/>
      <c r="E55" s="41"/>
      <c r="F55" s="20">
        <v>240</v>
      </c>
      <c r="G55" s="39" t="s">
        <v>77</v>
      </c>
      <c r="H55" s="41"/>
      <c r="I55" s="20">
        <v>100</v>
      </c>
      <c r="J55" s="20"/>
      <c r="K55" s="20"/>
    </row>
    <row r="56" spans="1:11" s="22" customFormat="1" ht="22.5" x14ac:dyDescent="0.2">
      <c r="A56" s="20">
        <v>46</v>
      </c>
      <c r="B56" s="23" t="s">
        <v>96</v>
      </c>
      <c r="C56" s="39" t="s">
        <v>99</v>
      </c>
      <c r="D56" s="40"/>
      <c r="E56" s="41"/>
      <c r="F56" s="20">
        <v>120</v>
      </c>
      <c r="G56" s="39" t="s">
        <v>98</v>
      </c>
      <c r="H56" s="41"/>
      <c r="I56" s="20">
        <v>24</v>
      </c>
      <c r="J56" s="20"/>
      <c r="K56" s="20"/>
    </row>
    <row r="57" spans="1:11" s="22" customFormat="1" x14ac:dyDescent="0.2">
      <c r="A57" s="20">
        <v>47</v>
      </c>
      <c r="B57" s="23" t="s">
        <v>97</v>
      </c>
      <c r="C57" s="39" t="s">
        <v>100</v>
      </c>
      <c r="D57" s="40"/>
      <c r="E57" s="41"/>
      <c r="F57" s="20">
        <v>120</v>
      </c>
      <c r="G57" s="39" t="s">
        <v>98</v>
      </c>
      <c r="H57" s="41"/>
      <c r="I57" s="20">
        <v>40</v>
      </c>
      <c r="J57" s="20"/>
      <c r="K57" s="20"/>
    </row>
    <row r="58" spans="1:11" x14ac:dyDescent="0.2">
      <c r="A58" s="19">
        <v>48</v>
      </c>
      <c r="B58" s="5" t="s">
        <v>24</v>
      </c>
      <c r="C58" s="36"/>
      <c r="D58" s="37"/>
      <c r="E58" s="38"/>
      <c r="F58" s="4"/>
      <c r="G58" s="36"/>
      <c r="H58" s="38"/>
      <c r="I58" s="4"/>
      <c r="J58" s="6">
        <f>(I59-I39)*2.5%</f>
        <v>361.404425</v>
      </c>
      <c r="K58" s="6">
        <f>(I59-I39)*5%</f>
        <v>722.80885000000001</v>
      </c>
    </row>
    <row r="59" spans="1:11" x14ac:dyDescent="0.2">
      <c r="A59" s="19">
        <v>49</v>
      </c>
      <c r="B59" s="11" t="s">
        <v>20</v>
      </c>
      <c r="C59" s="42"/>
      <c r="D59" s="49"/>
      <c r="E59" s="43"/>
      <c r="F59" s="11"/>
      <c r="G59" s="42"/>
      <c r="H59" s="43"/>
      <c r="I59" s="13">
        <f>I50+I43+I11+I26+I53</f>
        <v>14458.476999999999</v>
      </c>
      <c r="J59" s="13">
        <f>J50+J43+J11+J26+J53+J58</f>
        <v>10639.959425000001</v>
      </c>
      <c r="K59" s="13">
        <f>K50+K43+K11+K26+K53+K58</f>
        <v>10844.913849999999</v>
      </c>
    </row>
    <row r="63" spans="1:11" x14ac:dyDescent="0.2">
      <c r="G63" s="16"/>
      <c r="H63" s="16"/>
      <c r="I63" s="16"/>
      <c r="J63" s="16"/>
      <c r="K63" s="16"/>
    </row>
  </sheetData>
  <mergeCells count="101">
    <mergeCell ref="C34:E34"/>
    <mergeCell ref="G34:H34"/>
    <mergeCell ref="C24:E24"/>
    <mergeCell ref="G24:H24"/>
    <mergeCell ref="C21:E21"/>
    <mergeCell ref="G21:H21"/>
    <mergeCell ref="C22:E22"/>
    <mergeCell ref="G22:H22"/>
    <mergeCell ref="C23:E23"/>
    <mergeCell ref="G23:H23"/>
    <mergeCell ref="G4:I4"/>
    <mergeCell ref="C11:E11"/>
    <mergeCell ref="A9:K9"/>
    <mergeCell ref="G10:H10"/>
    <mergeCell ref="G11:H11"/>
    <mergeCell ref="C30:E30"/>
    <mergeCell ref="C31:E31"/>
    <mergeCell ref="C32:E32"/>
    <mergeCell ref="C33:E33"/>
    <mergeCell ref="G32:H32"/>
    <mergeCell ref="G33:H33"/>
    <mergeCell ref="C39:E39"/>
    <mergeCell ref="C40:E40"/>
    <mergeCell ref="C41:E41"/>
    <mergeCell ref="C46:E46"/>
    <mergeCell ref="C38:E38"/>
    <mergeCell ref="C27:E27"/>
    <mergeCell ref="C28:E28"/>
    <mergeCell ref="C29:E29"/>
    <mergeCell ref="A7:A8"/>
    <mergeCell ref="B7:K8"/>
    <mergeCell ref="C10:E10"/>
    <mergeCell ref="C12:E12"/>
    <mergeCell ref="C13:E13"/>
    <mergeCell ref="C14:E14"/>
    <mergeCell ref="C15:E15"/>
    <mergeCell ref="C16:E16"/>
    <mergeCell ref="C17:E17"/>
    <mergeCell ref="C19:E19"/>
    <mergeCell ref="C20:E20"/>
    <mergeCell ref="C25:E25"/>
    <mergeCell ref="C26:E26"/>
    <mergeCell ref="C37:E37"/>
    <mergeCell ref="C35:E35"/>
    <mergeCell ref="G35:H35"/>
    <mergeCell ref="G41:H41"/>
    <mergeCell ref="G38:H38"/>
    <mergeCell ref="G12:H12"/>
    <mergeCell ref="G13:H13"/>
    <mergeCell ref="G14:H14"/>
    <mergeCell ref="G27:H27"/>
    <mergeCell ref="G28:H28"/>
    <mergeCell ref="G15:H15"/>
    <mergeCell ref="G16:H16"/>
    <mergeCell ref="G17:H17"/>
    <mergeCell ref="G19:H19"/>
    <mergeCell ref="G20:H20"/>
    <mergeCell ref="G25:H25"/>
    <mergeCell ref="G26:H26"/>
    <mergeCell ref="G29:H29"/>
    <mergeCell ref="G30:H30"/>
    <mergeCell ref="G31:H31"/>
    <mergeCell ref="G51:H51"/>
    <mergeCell ref="C58:E58"/>
    <mergeCell ref="C59:E59"/>
    <mergeCell ref="C55:E55"/>
    <mergeCell ref="G55:H55"/>
    <mergeCell ref="G58:H58"/>
    <mergeCell ref="G59:H59"/>
    <mergeCell ref="C53:E53"/>
    <mergeCell ref="G52:H52"/>
    <mergeCell ref="C52:E52"/>
    <mergeCell ref="C51:E51"/>
    <mergeCell ref="C56:E56"/>
    <mergeCell ref="G56:H56"/>
    <mergeCell ref="C57:E57"/>
    <mergeCell ref="G57:H57"/>
    <mergeCell ref="C48:E48"/>
    <mergeCell ref="G48:H48"/>
    <mergeCell ref="C47:E47"/>
    <mergeCell ref="G47:H47"/>
    <mergeCell ref="C18:E18"/>
    <mergeCell ref="G18:H18"/>
    <mergeCell ref="C36:E36"/>
    <mergeCell ref="G36:H36"/>
    <mergeCell ref="G50:H50"/>
    <mergeCell ref="G42:H42"/>
    <mergeCell ref="G43:H43"/>
    <mergeCell ref="G44:H44"/>
    <mergeCell ref="C45:E45"/>
    <mergeCell ref="C49:E49"/>
    <mergeCell ref="C50:E50"/>
    <mergeCell ref="C42:E42"/>
    <mergeCell ref="C43:E43"/>
    <mergeCell ref="C44:E44"/>
    <mergeCell ref="G45:H45"/>
    <mergeCell ref="G46:H46"/>
    <mergeCell ref="G49:H49"/>
    <mergeCell ref="G37:H37"/>
    <mergeCell ref="G39:H39"/>
    <mergeCell ref="G40:H4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Программы</vt:lpstr>
    </vt:vector>
  </TitlesOfParts>
  <Company>ФУЭ администрации Мотыгинского района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Р.Г.</dc:creator>
  <cp:lastModifiedBy>ZamGlav</cp:lastModifiedBy>
  <cp:lastPrinted>2017-03-30T03:12:25Z</cp:lastPrinted>
  <dcterms:created xsi:type="dcterms:W3CDTF">2005-09-19T05:52:47Z</dcterms:created>
  <dcterms:modified xsi:type="dcterms:W3CDTF">2017-03-30T04:01:18Z</dcterms:modified>
</cp:coreProperties>
</file>