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16г\3 коррект\"/>
    </mc:Choice>
  </mc:AlternateContent>
  <bookViews>
    <workbookView xWindow="360" yWindow="120" windowWidth="11340" windowHeight="6735"/>
  </bookViews>
  <sheets>
    <sheet name="ведомственная" sheetId="7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90" i="7" l="1"/>
  <c r="K55" i="7"/>
  <c r="K103" i="7" l="1"/>
  <c r="K102" i="7" s="1"/>
  <c r="K97" i="7"/>
  <c r="K72" i="7"/>
  <c r="K75" i="7"/>
  <c r="K54" i="7"/>
  <c r="K53" i="7" s="1"/>
  <c r="K52" i="7" s="1"/>
  <c r="K50" i="7"/>
  <c r="K49" i="7" s="1"/>
  <c r="L52" i="7"/>
  <c r="K48" i="7" l="1"/>
  <c r="K24" i="7"/>
  <c r="K22" i="7" l="1"/>
  <c r="K20" i="7" s="1"/>
  <c r="M20" i="7"/>
  <c r="N20" i="7"/>
  <c r="O20" i="7"/>
  <c r="P20" i="7"/>
  <c r="Q20" i="7"/>
  <c r="R20" i="7"/>
  <c r="S20" i="7"/>
  <c r="L20" i="7"/>
  <c r="K66" i="7" l="1"/>
  <c r="K65" i="7" s="1"/>
  <c r="K64" i="7" s="1"/>
  <c r="M114" i="7" l="1"/>
  <c r="L114" i="7"/>
  <c r="K114" i="7"/>
  <c r="K96" i="7" l="1"/>
  <c r="K89" i="7"/>
  <c r="K88" i="7" s="1"/>
  <c r="K87" i="7" s="1"/>
  <c r="L102" i="7" l="1"/>
  <c r="M102" i="7"/>
  <c r="K118" i="7" l="1"/>
  <c r="M96" i="7"/>
  <c r="L96" i="7"/>
  <c r="M83" i="7"/>
  <c r="L83" i="7"/>
  <c r="K83" i="7"/>
  <c r="M72" i="7"/>
  <c r="L72" i="7"/>
  <c r="L61" i="7" l="1"/>
  <c r="L60" i="7" s="1"/>
  <c r="M61" i="7"/>
  <c r="M60" i="7" s="1"/>
  <c r="K61" i="7"/>
  <c r="K60" i="7" s="1"/>
  <c r="K113" i="7" l="1"/>
  <c r="K112" i="7" s="1"/>
  <c r="M37" i="7"/>
  <c r="M36" i="7" s="1"/>
  <c r="M113" i="7"/>
  <c r="M112" i="7" s="1"/>
  <c r="L37" i="7"/>
  <c r="L36" i="7" s="1"/>
  <c r="L35" i="7" s="1"/>
  <c r="L113" i="7"/>
  <c r="L112" i="7" s="1"/>
  <c r="L71" i="7"/>
  <c r="L70" i="7" s="1"/>
  <c r="M71" i="7"/>
  <c r="M70" i="7" s="1"/>
  <c r="M82" i="7"/>
  <c r="M81" i="7" s="1"/>
  <c r="L82" i="7"/>
  <c r="L81" i="7" s="1"/>
  <c r="M95" i="7"/>
  <c r="M54" i="7"/>
  <c r="M53" i="7" s="1"/>
  <c r="M52" i="7" s="1"/>
  <c r="M48" i="7" s="1"/>
  <c r="M32" i="7"/>
  <c r="M31" i="7" s="1"/>
  <c r="M30" i="7" s="1"/>
  <c r="K71" i="7"/>
  <c r="K70" i="7" s="1"/>
  <c r="K32" i="7"/>
  <c r="K31" i="7" s="1"/>
  <c r="K30" i="7" s="1"/>
  <c r="N129" i="7"/>
  <c r="O129" i="7"/>
  <c r="P129" i="7"/>
  <c r="Q129" i="7"/>
  <c r="R129" i="7"/>
  <c r="S129" i="7"/>
  <c r="L54" i="7"/>
  <c r="L53" i="7" s="1"/>
  <c r="L48" i="7" s="1"/>
  <c r="L32" i="7"/>
  <c r="L31" i="7" s="1"/>
  <c r="L30" i="7" s="1"/>
  <c r="L17" i="7"/>
  <c r="M17" i="7"/>
  <c r="K17" i="7"/>
  <c r="L59" i="7"/>
  <c r="M59" i="7"/>
  <c r="K59" i="7"/>
  <c r="L95" i="7"/>
  <c r="K95" i="7"/>
  <c r="K93" i="7" s="1"/>
  <c r="K92" i="7" s="1"/>
  <c r="L125" i="7"/>
  <c r="L124" i="7" s="1"/>
  <c r="L123" i="7" s="1"/>
  <c r="L122" i="7" s="1"/>
  <c r="M125" i="7"/>
  <c r="M124" i="7" s="1"/>
  <c r="M123" i="7" s="1"/>
  <c r="M122" i="7" s="1"/>
  <c r="K125" i="7"/>
  <c r="K124" i="7" s="1"/>
  <c r="K123" i="7" s="1"/>
  <c r="K122" i="7" s="1"/>
  <c r="L46" i="7"/>
  <c r="M46" i="7"/>
  <c r="K46" i="7"/>
  <c r="K37" i="7"/>
  <c r="K36" i="7" s="1"/>
  <c r="L110" i="7"/>
  <c r="M110" i="7"/>
  <c r="K110" i="7"/>
  <c r="L93" i="7"/>
  <c r="M93" i="7"/>
  <c r="K82" i="7"/>
  <c r="K81" i="7" s="1"/>
  <c r="L89" i="7"/>
  <c r="L88" i="7" s="1"/>
  <c r="L87" i="7" s="1"/>
  <c r="M89" i="7"/>
  <c r="M88" i="7" s="1"/>
  <c r="M87" i="7" s="1"/>
  <c r="S113" i="7"/>
  <c r="K101" i="7" l="1"/>
  <c r="K100" i="7"/>
  <c r="K44" i="7"/>
  <c r="K43" i="7" s="1"/>
  <c r="K42" i="7" s="1"/>
  <c r="K41" i="7" s="1"/>
  <c r="K45" i="7"/>
  <c r="L44" i="7"/>
  <c r="L43" i="7" s="1"/>
  <c r="L42" i="7" s="1"/>
  <c r="L41" i="7" s="1"/>
  <c r="L45" i="7"/>
  <c r="M44" i="7"/>
  <c r="M43" i="7" s="1"/>
  <c r="M42" i="7" s="1"/>
  <c r="M41" i="7" s="1"/>
  <c r="M45" i="7"/>
  <c r="K58" i="7"/>
  <c r="M58" i="7"/>
  <c r="L58" i="7"/>
  <c r="L16" i="7"/>
  <c r="L15" i="7" s="1"/>
  <c r="L14" i="7" s="1"/>
  <c r="L92" i="7"/>
  <c r="M101" i="7"/>
  <c r="M100" i="7" s="1"/>
  <c r="K35" i="7"/>
  <c r="K16" i="7" s="1"/>
  <c r="K15" i="7" s="1"/>
  <c r="K14" i="7" s="1"/>
  <c r="L101" i="7"/>
  <c r="L100" i="7" s="1"/>
  <c r="M92" i="7"/>
  <c r="M35" i="7"/>
  <c r="M16" i="7" s="1"/>
  <c r="M15" i="7" s="1"/>
  <c r="M14" i="7" s="1"/>
  <c r="L86" i="7" l="1"/>
  <c r="L129" i="7" s="1"/>
  <c r="M86" i="7"/>
  <c r="M129" i="7" s="1"/>
  <c r="K86" i="7" l="1"/>
  <c r="K129" i="7" s="1"/>
</calcChain>
</file>

<file path=xl/sharedStrings.xml><?xml version="1.0" encoding="utf-8"?>
<sst xmlns="http://schemas.openxmlformats.org/spreadsheetml/2006/main" count="498" uniqueCount="192">
  <si>
    <t>Наименование главных распорядителей  и наименование показателей бюджетной классификации</t>
  </si>
  <si>
    <t>Вид расходов</t>
  </si>
  <si>
    <t>№ строки</t>
  </si>
  <si>
    <t>субвенция</t>
  </si>
  <si>
    <t>местный</t>
  </si>
  <si>
    <t xml:space="preserve">Национальная оборона                                                                      </t>
  </si>
  <si>
    <t>Осуществление первичного воинского учета на территориях, где отсутствуют военные комиссариаты</t>
  </si>
  <si>
    <t>Благоустройство</t>
  </si>
  <si>
    <t>Уличное освещение</t>
  </si>
  <si>
    <t>Другие общегосударственные вопросы</t>
  </si>
  <si>
    <t>Выполнение государственных полномочий по составлению протоколов об административных правонарушениях</t>
  </si>
  <si>
    <t>Организация и содержание мест захоронения</t>
  </si>
  <si>
    <t xml:space="preserve">Обеспечение первичных мер пожарной безопасности за счет средств местного бюджета </t>
  </si>
  <si>
    <t>целевая сатья расходов</t>
  </si>
  <si>
    <t>Расходы на выплату персоналу государственных (муниципальных) органов</t>
  </si>
  <si>
    <t>Содержание автомобильных дорог общего пользования местного значения городских и сельских поселений</t>
  </si>
  <si>
    <t>Всего</t>
  </si>
  <si>
    <t xml:space="preserve">Общегосударственные вопросы </t>
  </si>
  <si>
    <t>240</t>
  </si>
  <si>
    <t>120</t>
  </si>
  <si>
    <t xml:space="preserve">Национальная безопасность и правоохранительная деятельность                                                           </t>
  </si>
  <si>
    <t xml:space="preserve">Обеспечение пожарной безопасности </t>
  </si>
  <si>
    <t>Жилищно-коммунальное хозяйство</t>
  </si>
  <si>
    <t>Жилищное хозяйство</t>
  </si>
  <si>
    <t>Коммунальное хозяйство</t>
  </si>
  <si>
    <t>Национальная экономика</t>
  </si>
  <si>
    <t>540</t>
  </si>
  <si>
    <t>Межбюджетные трансферты бюджнтам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</si>
  <si>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Ремонт муниципального жилищного фонда</t>
  </si>
  <si>
    <t>Другие вопросы в области национальной экономики</t>
  </si>
  <si>
    <t>Ремонт улично-дорожной сети</t>
  </si>
  <si>
    <t>Строительство тратуаров</t>
  </si>
  <si>
    <t>Проведение рыночной оценки муниципального имущества</t>
  </si>
  <si>
    <t>Мобилизационная и вневойсковая подготовка</t>
  </si>
  <si>
    <t>Социальная политика</t>
  </si>
  <si>
    <t>Пенсионное обеспечение</t>
  </si>
  <si>
    <t xml:space="preserve">Пенсии, пособия. </t>
  </si>
  <si>
    <t>0111</t>
  </si>
  <si>
    <t>312</t>
  </si>
  <si>
    <t>Общеэкономические вопросы</t>
  </si>
  <si>
    <t>Субсидии бюджетным учреждениям на финансовое обеспечение муниципального задания на оказание муниципальных услуг</t>
  </si>
  <si>
    <t xml:space="preserve">Резервные фонды </t>
  </si>
  <si>
    <t>Прочие мероприятия по благоустройству городских округов и поселений(уборка несанкционированных свалок)</t>
  </si>
  <si>
    <t>Приложение №6</t>
  </si>
  <si>
    <t>сельского Совета депутатов</t>
  </si>
  <si>
    <t>Сумма  2016</t>
  </si>
  <si>
    <t>Сумма  2017</t>
  </si>
  <si>
    <t>2,4</t>
  </si>
  <si>
    <t>Выполнение кадастровых работ</t>
  </si>
  <si>
    <t>Субсидии бюджетным учреждениям на иные цели</t>
  </si>
  <si>
    <t xml:space="preserve">Расходы на уплату прочих налогов,сборов и иных платежей </t>
  </si>
  <si>
    <t>852</t>
  </si>
  <si>
    <t>Объем условно утвержденных расходов</t>
  </si>
  <si>
    <t>Изготовление технической документации объектов недвижтмости, постановка их на кадастровый учет.</t>
  </si>
  <si>
    <t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</t>
  </si>
  <si>
    <t>Субсидии бюджетным учреждениям на иные цели 9проведение мероприятий)</t>
  </si>
  <si>
    <t>Субсидия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</t>
  </si>
  <si>
    <t>Организация временного трудоустройства несовершеннолетних граждан в возрасте от 14 до 18 лет в свободное от учебы время</t>
  </si>
  <si>
    <t>Организация общественных и временных работ</t>
  </si>
  <si>
    <t>870</t>
  </si>
  <si>
    <t>Резервный фонд  Рыбинского сельсовета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</si>
  <si>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</si>
  <si>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Программа " Муниципальное управление в МО Рыбинский сельсовет на 2015-2017 годы"</t>
  </si>
  <si>
    <t>Подпрограмма " Содействие занятости населения МО Рыбинский сельсовет на 2015-2017 годы"</t>
  </si>
  <si>
    <t>Дорожное хозяйство (дорожные фонды)</t>
  </si>
  <si>
    <t xml:space="preserve">Культура, кинематография </t>
  </si>
  <si>
    <t>Функционирование высшего должностного лица субъекта Российской Федерации и муниципального образования</t>
  </si>
  <si>
    <t>Раздел, подраздел</t>
  </si>
  <si>
    <t>0100</t>
  </si>
  <si>
    <t>0102</t>
  </si>
  <si>
    <t>Ведомственная структура расходов  бюджета на 2016 год и плановый период 2017-2018 года</t>
  </si>
  <si>
    <t>0104</t>
  </si>
  <si>
    <t>0113</t>
  </si>
  <si>
    <t>0200</t>
  </si>
  <si>
    <t>0203</t>
  </si>
  <si>
    <t>0300</t>
  </si>
  <si>
    <t>0310</t>
  </si>
  <si>
    <t>0400</t>
  </si>
  <si>
    <t>0401</t>
  </si>
  <si>
    <t>0409</t>
  </si>
  <si>
    <t>0412</t>
  </si>
  <si>
    <t>0500</t>
  </si>
  <si>
    <t>0501</t>
  </si>
  <si>
    <t>0502</t>
  </si>
  <si>
    <t>0503</t>
  </si>
  <si>
    <t>0800</t>
  </si>
  <si>
    <t>0801</t>
  </si>
  <si>
    <t>0220000210</t>
  </si>
  <si>
    <t>0220075140</t>
  </si>
  <si>
    <t>0220095050</t>
  </si>
  <si>
    <t>0310010110</t>
  </si>
  <si>
    <t>0210000850</t>
  </si>
  <si>
    <t>0210000860</t>
  </si>
  <si>
    <t>0220051180</t>
  </si>
  <si>
    <t>0320096070</t>
  </si>
  <si>
    <t>0290084010</t>
  </si>
  <si>
    <t>0290084020</t>
  </si>
  <si>
    <t>0120075080</t>
  </si>
  <si>
    <t>0120075940</t>
  </si>
  <si>
    <t>0120096020</t>
  </si>
  <si>
    <t>0120096090</t>
  </si>
  <si>
    <t>0110082120</t>
  </si>
  <si>
    <t>0110085300</t>
  </si>
  <si>
    <t>Замена и установка светильников уличного освещения</t>
  </si>
  <si>
    <t>0230097070</t>
  </si>
  <si>
    <t>0110096010</t>
  </si>
  <si>
    <t>0110096030</t>
  </si>
  <si>
    <t>0110096040</t>
  </si>
  <si>
    <t>0120097030</t>
  </si>
  <si>
    <t>0410000650</t>
  </si>
  <si>
    <t>0220001110</t>
  </si>
  <si>
    <t>Сумма  2018</t>
  </si>
  <si>
    <t>0200000000</t>
  </si>
  <si>
    <t>0220000000</t>
  </si>
  <si>
    <t>0300000000</t>
  </si>
  <si>
    <t>0310000000</t>
  </si>
  <si>
    <t>0210000000</t>
  </si>
  <si>
    <t>020000000</t>
  </si>
  <si>
    <t>022000000</t>
  </si>
  <si>
    <t>030000000</t>
  </si>
  <si>
    <t>0320000000</t>
  </si>
  <si>
    <t>0100000000</t>
  </si>
  <si>
    <t>0120000000</t>
  </si>
  <si>
    <t>0110000000</t>
  </si>
  <si>
    <t>011000000</t>
  </si>
  <si>
    <t>0230000000</t>
  </si>
  <si>
    <t>0400000000</t>
  </si>
  <si>
    <t>0410000000</t>
  </si>
  <si>
    <t>тыс.руб</t>
  </si>
  <si>
    <t>Программа "Обеспечение транспортной доступности и коммунальными услугами граждан МО Рыбинский сельсовет" на 2014-2018 годы.</t>
  </si>
  <si>
    <t>Подпрограмма " Развитие и модернизация улично-дорожной сети МО Рыбинский сельсовет Мотыгинского района Красноярского края на 2014-2018 годы."</t>
  </si>
  <si>
    <t>Подпрограмма "Благоустройство и обеспечение устойчивого функционирования объектов жилищно-коммунальной инфраструктуры МО Рыбинский сельсовет на 2014-2018 годы.""</t>
  </si>
  <si>
    <t>Программа "Обеспечение транспортной доступности и коммунальными услугами граждан МО Рыбинский сельсовет" на 2014-2018годы.</t>
  </si>
  <si>
    <t>Программа "Развитие культуры МО Рыбинский сельсовета на 2014-2018 годы"</t>
  </si>
  <si>
    <t>Подпрограмма " Поддержка искусства и народного творчества в МО Рыбинский сельсовет на 2014-2018 годы"</t>
  </si>
  <si>
    <t>Программа " Муниципальное управление в МО Рыбинского сельсовета на 2014-2018 годы"</t>
  </si>
  <si>
    <t>Подпрограмма "Управление муниципальными финансами  и обеспечение реализации муниципальной программы МО Рыбинского сельсовета  на 2014-2018 годы"</t>
  </si>
  <si>
    <t>Программа " Муниципальное управление в МО Рыбинский сельсовет на 2014-2018 годы"</t>
  </si>
  <si>
    <t>Подпрограмма "Управление муниципальным имуществом МО Рыбинский сельсовет  на 2014-2018 годы"</t>
  </si>
  <si>
    <t>Подпрограмма "Управление муниципальными финансами  и обеспечение реализации муниципальной программы МО Рыбинский сельсовет  на 2014-2018 годы"</t>
  </si>
  <si>
    <t>Подпрограмма " Повышение энергетической эффективности и сокращение энергетических издержек в бюджнтном секторе МО Рыбинский сельсовет на 2014-2018 годы."</t>
  </si>
  <si>
    <t>Подпрограмма "Управление муниципальными финансаи  и обеспечение реализации муниципальной программы МО Рыбинского сельсовета  на 2014-2018 годы"</t>
  </si>
  <si>
    <t>Программа " Защита населения от чрезвычайных ситуацй природного и техногенного характера и обеспечение пожарной безопасности в МО Рыбинский сельсовет на 2014-2018 годы."</t>
  </si>
  <si>
    <t>Подпронрамма "Предупреждение и ликвидация чрезвычайных ситуаций на территории МО Рыбинский сельсовет на 2014-2018 годы."</t>
  </si>
  <si>
    <t>Подпронрамма "Обеспечение пожарной безопасности населенных пунктов МО Рыбинский сельсовет на 2014-2018 годы"</t>
  </si>
  <si>
    <t>Иные закупки товаров,работ и услуг для обеспечения государственных (муниципальных) нужд</t>
  </si>
  <si>
    <t>Закупка товаров,работ и услуг для обеспечения государственных (муниципальных) нужд</t>
  </si>
  <si>
    <t>к решению Рыбинского</t>
  </si>
  <si>
    <t>Приобретение дизельной электростанции</t>
  </si>
  <si>
    <t>0230097080</t>
  </si>
  <si>
    <t>012007393А</t>
  </si>
  <si>
    <t>012007393Б</t>
  </si>
  <si>
    <t>Программа "Муниципальное управление в МО Рыбинский сельсовет на 2014-2018 годы"</t>
  </si>
  <si>
    <t>Подпрограмма "Содействие занятости населения МО Рыбинский сельсовет на 2014-2018 годы"</t>
  </si>
  <si>
    <t>Содержание автомобильных дорог общего пользования местного значения муниципальных районов, городских округов, городских и сельских поселений за счет средств дорожного фонда Красноярского края</t>
  </si>
  <si>
    <t>Субсидии бюджетам муниципальных образований на капитальный ремонт и ремонт автомобильных дорог общего пользования местного значения муниципальных районов, городских округов, городских и сельских поселений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</si>
  <si>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 также в результате деятельности учреждений</t>
  </si>
  <si>
    <t>Уплата иных платежей</t>
  </si>
  <si>
    <t>Администрация Рыбинского сельсовета Мотыгинского района</t>
  </si>
  <si>
    <t>Код ведомства</t>
  </si>
  <si>
    <t>821</t>
  </si>
  <si>
    <t>827</t>
  </si>
  <si>
    <t>828</t>
  </si>
  <si>
    <t>Расходы на выплату персоналу в целях обеспечения выполнения функций государственними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</si>
  <si>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</si>
  <si>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200</t>
  </si>
  <si>
    <t>Закупка товаров, работ и услуг для обеспечения государственныз (муниципальных) нужд</t>
  </si>
  <si>
    <t>300</t>
  </si>
  <si>
    <t>социальное обеспечение и другие выплаты населению</t>
  </si>
  <si>
    <t>500</t>
  </si>
  <si>
    <t xml:space="preserve">Межбюджетные трансферты </t>
  </si>
  <si>
    <t>Предоставление субсидий бюджетным, автономным учреждениям и иным некоммерческим организациям</t>
  </si>
  <si>
    <t>Закупка товаров, работ и услуг для обеспечения государственных (муниципальных) нужд</t>
  </si>
  <si>
    <t>100</t>
  </si>
  <si>
    <t>800</t>
  </si>
  <si>
    <t>Защита населения от чрезвычайных ситуаций природного и техногенного характера, гражданская оборона</t>
  </si>
  <si>
    <t>0309</t>
  </si>
  <si>
    <t>9200000000</t>
  </si>
  <si>
    <t>Мероприятия по предупреждению и ликвидации последствий чрезвычайных ситуаций</t>
  </si>
  <si>
    <t>9210097090</t>
  </si>
  <si>
    <t>244</t>
  </si>
  <si>
    <t>Софинансирование на содержание автомобильных дорог общего пользования местного значения муниципальных районов, городских округов, городских и сельских поселений за счет средств дорожного фонда Красноярского края</t>
  </si>
  <si>
    <t>01200S393А</t>
  </si>
  <si>
    <t>Монтаж остановочных комплексов</t>
  </si>
  <si>
    <t>0110095810</t>
  </si>
  <si>
    <t>Софинансирование монтажа остановочных комплексов</t>
  </si>
  <si>
    <t>0110095820</t>
  </si>
  <si>
    <t>Приобретение, установка и обустройство памятника увековечивающего память в годы ВОВ</t>
  </si>
  <si>
    <t>0110096060</t>
  </si>
  <si>
    <t>№ 12-47  от 01.07.2016</t>
  </si>
  <si>
    <t>0320074120</t>
  </si>
  <si>
    <t xml:space="preserve">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</si>
</sst>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Fill="1" applyBorder="1" applyAlignment="1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164" fontId="0" fillId="0" borderId="0" xfId="0" applyNumberFormat="1"/>
    <xf numFmtId="1" fontId="0" fillId="0" borderId="0" xfId="0" applyNumberFormat="1"/>
    <xf numFmtId="0" fontId="3" fillId="0" borderId="0" xfId="0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justify" vertical="center" wrapText="1"/>
    </xf>
    <xf numFmtId="49" fontId="6" fillId="0" borderId="4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49" fontId="6" fillId="2" borderId="4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right" wrapText="1"/>
    </xf>
    <xf numFmtId="49" fontId="6" fillId="2" borderId="8" xfId="0" applyNumberFormat="1" applyFont="1" applyFill="1" applyBorder="1" applyAlignment="1">
      <alignment horizontal="right" wrapText="1"/>
    </xf>
    <xf numFmtId="0" fontId="7" fillId="2" borderId="8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164" fontId="0" fillId="3" borderId="0" xfId="0" applyNumberFormat="1" applyFill="1"/>
    <xf numFmtId="0" fontId="3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vertical="top" wrapText="1"/>
    </xf>
    <xf numFmtId="49" fontId="6" fillId="3" borderId="4" xfId="0" applyNumberFormat="1" applyFont="1" applyFill="1" applyBorder="1" applyAlignment="1">
      <alignment horizontal="right" wrapText="1"/>
    </xf>
    <xf numFmtId="1" fontId="0" fillId="3" borderId="0" xfId="0" applyNumberFormat="1" applyFill="1"/>
    <xf numFmtId="0" fontId="6" fillId="3" borderId="4" xfId="0" applyFont="1" applyFill="1" applyBorder="1" applyAlignment="1">
      <alignment horizontal="justify" vertical="center" wrapText="1"/>
    </xf>
    <xf numFmtId="49" fontId="6" fillId="3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49" fontId="6" fillId="3" borderId="8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wrapText="1"/>
    </xf>
    <xf numFmtId="165" fontId="2" fillId="3" borderId="7" xfId="0" applyNumberFormat="1" applyFont="1" applyFill="1" applyBorder="1" applyAlignment="1" applyProtection="1">
      <alignment horizontal="right" wrapText="1"/>
      <protection locked="0"/>
    </xf>
    <xf numFmtId="2" fontId="5" fillId="3" borderId="10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justify" vertical="center" wrapText="1"/>
    </xf>
    <xf numFmtId="2" fontId="6" fillId="2" borderId="9" xfId="0" applyNumberFormat="1" applyFont="1" applyFill="1" applyBorder="1" applyAlignment="1">
      <alignment horizontal="center" wrapText="1"/>
    </xf>
    <xf numFmtId="0" fontId="7" fillId="4" borderId="8" xfId="0" applyFont="1" applyFill="1" applyBorder="1" applyAlignment="1">
      <alignment vertical="top" wrapText="1"/>
    </xf>
    <xf numFmtId="2" fontId="6" fillId="3" borderId="6" xfId="0" applyNumberFormat="1" applyFont="1" applyFill="1" applyBorder="1" applyAlignment="1">
      <alignment horizontal="center" wrapText="1"/>
    </xf>
    <xf numFmtId="2" fontId="6" fillId="3" borderId="9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vertical="top" wrapText="1"/>
    </xf>
    <xf numFmtId="2" fontId="2" fillId="3" borderId="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>
      <alignment horizontal="center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2" fontId="5" fillId="3" borderId="4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Alignment="1"/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1\&#1052;&#1086;&#1080;%20&#1076;&#1086;&#1082;&#1091;&#1084;&#1077;&#1085;&#1090;&#1099;\Documents%20and%20Settings\komina\&#1052;&#1086;&#1080;%20&#1076;&#1086;&#1082;&#1091;&#1084;&#1077;&#1085;&#1090;&#1099;\&#1073;&#1102;&#1076;&#1078;&#1077;&#1090;%202007\&#1088;&#1091;&#1086;\&#1051;&#1080;&#1089;&#1090;%20Microsoft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 (2)"/>
      <sheetName val="Лист1"/>
      <sheetName val="Лист2"/>
      <sheetName val="Лист3"/>
    </sheetNames>
    <sheetDataSet>
      <sheetData sheetId="0"/>
      <sheetData sheetId="1"/>
      <sheetData sheetId="2"/>
      <sheetData sheetId="3">
        <row r="21">
          <cell r="B21">
            <v>17127.2</v>
          </cell>
        </row>
        <row r="26">
          <cell r="B26">
            <v>102.4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tabSelected="1" topLeftCell="A55" workbookViewId="0">
      <selection activeCell="B128" sqref="B128"/>
    </sheetView>
  </sheetViews>
  <sheetFormatPr defaultRowHeight="12.75" x14ac:dyDescent="0.2"/>
  <cols>
    <col min="1" max="1" width="4.140625" style="5" customWidth="1"/>
    <col min="2" max="2" width="42.85546875" style="6" customWidth="1"/>
    <col min="3" max="3" width="3.7109375" style="5" customWidth="1"/>
    <col min="4" max="4" width="5" style="5" customWidth="1"/>
    <col min="5" max="5" width="3.7109375" style="5" customWidth="1"/>
    <col min="6" max="6" width="5" style="5" customWidth="1"/>
    <col min="7" max="7" width="4.28515625" style="5" customWidth="1"/>
    <col min="8" max="8" width="3.7109375" style="5" customWidth="1"/>
    <col min="9" max="9" width="10.7109375" style="5" customWidth="1"/>
    <col min="10" max="10" width="4.28515625" style="5" customWidth="1"/>
    <col min="11" max="11" width="14.5703125" style="5" customWidth="1"/>
    <col min="12" max="12" width="16.140625" style="5" customWidth="1"/>
    <col min="13" max="13" width="17.140625" style="5" customWidth="1"/>
    <col min="14" max="14" width="5" hidden="1" customWidth="1"/>
    <col min="15" max="15" width="4.85546875" hidden="1" customWidth="1"/>
    <col min="16" max="16" width="0" hidden="1" customWidth="1"/>
    <col min="17" max="17" width="7.85546875" style="7" hidden="1" customWidth="1"/>
    <col min="18" max="18" width="10.7109375" hidden="1" customWidth="1"/>
    <col min="19" max="19" width="14.42578125" hidden="1" customWidth="1"/>
  </cols>
  <sheetData>
    <row r="1" spans="1:19" ht="11.25" customHeight="1" x14ac:dyDescent="0.2">
      <c r="B1" s="9"/>
      <c r="C1" s="66"/>
      <c r="D1" s="66"/>
      <c r="E1" s="4"/>
      <c r="F1" s="4"/>
      <c r="G1" s="4"/>
      <c r="H1" s="4"/>
      <c r="I1" s="9" t="s">
        <v>43</v>
      </c>
      <c r="J1" s="4"/>
      <c r="K1" s="4"/>
      <c r="L1" s="4"/>
      <c r="M1" s="4"/>
      <c r="N1" s="2"/>
      <c r="O1" s="2"/>
      <c r="P1" s="2"/>
    </row>
    <row r="2" spans="1:19" ht="11.25" customHeight="1" x14ac:dyDescent="0.2">
      <c r="B2" s="9"/>
      <c r="C2" s="66"/>
      <c r="D2" s="66"/>
      <c r="E2" s="4"/>
      <c r="F2" s="4"/>
      <c r="G2" s="4"/>
      <c r="H2" s="4"/>
      <c r="I2" s="9" t="s">
        <v>147</v>
      </c>
      <c r="J2" s="4"/>
      <c r="K2" s="4"/>
      <c r="L2" s="4"/>
      <c r="M2" s="4"/>
      <c r="N2" s="2"/>
      <c r="O2" s="2"/>
      <c r="P2" s="2"/>
    </row>
    <row r="3" spans="1:19" ht="11.25" customHeight="1" x14ac:dyDescent="0.2">
      <c r="B3" s="9"/>
      <c r="C3" s="66"/>
      <c r="D3" s="66"/>
      <c r="E3" s="4"/>
      <c r="F3" s="4"/>
      <c r="G3" s="4"/>
      <c r="H3" s="4"/>
      <c r="I3" s="9" t="s">
        <v>44</v>
      </c>
      <c r="J3" s="4"/>
      <c r="K3" s="4"/>
      <c r="L3" s="4"/>
      <c r="M3" s="4"/>
      <c r="N3" s="2"/>
      <c r="O3" s="2"/>
      <c r="P3" s="2"/>
    </row>
    <row r="4" spans="1:19" ht="10.5" customHeight="1" x14ac:dyDescent="0.2">
      <c r="B4" s="9"/>
      <c r="C4" s="66"/>
      <c r="D4" s="66"/>
      <c r="E4" s="4"/>
      <c r="F4" s="4"/>
      <c r="G4" s="4"/>
      <c r="H4" s="4"/>
      <c r="I4" s="92" t="s">
        <v>189</v>
      </c>
      <c r="J4" s="92"/>
      <c r="K4" s="92"/>
      <c r="L4" s="4"/>
      <c r="M4" s="4"/>
      <c r="N4" s="2"/>
      <c r="O4" s="2"/>
      <c r="P4" s="2"/>
    </row>
    <row r="5" spans="1:19" ht="9.75" customHeight="1" x14ac:dyDescent="0.2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9" ht="13.5" customHeight="1" x14ac:dyDescent="0.2">
      <c r="B6" s="99"/>
      <c r="C6" s="99"/>
      <c r="D6" s="99"/>
      <c r="E6" s="100"/>
      <c r="F6" s="100"/>
      <c r="G6" s="100"/>
      <c r="H6" s="100"/>
      <c r="I6" s="100"/>
      <c r="J6" s="100"/>
      <c r="K6" s="100"/>
      <c r="L6" s="100"/>
      <c r="M6" s="100"/>
      <c r="N6" s="4"/>
    </row>
    <row r="7" spans="1:19" ht="13.5" customHeight="1" x14ac:dyDescent="0.2">
      <c r="B7" s="99"/>
      <c r="C7" s="99"/>
      <c r="D7" s="99"/>
      <c r="E7" s="101"/>
      <c r="F7" s="101"/>
      <c r="G7" s="101"/>
      <c r="H7" s="101"/>
      <c r="I7" s="101"/>
      <c r="J7" s="101"/>
      <c r="K7" s="101"/>
      <c r="L7" s="101"/>
      <c r="M7" s="101"/>
      <c r="N7" s="4"/>
    </row>
    <row r="8" spans="1:19" ht="13.5" customHeight="1" x14ac:dyDescent="0.2">
      <c r="B8" s="99" t="s">
        <v>70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4"/>
    </row>
    <row r="9" spans="1:19" ht="18" customHeight="1" x14ac:dyDescent="0.2">
      <c r="B9" s="104" t="s">
        <v>128</v>
      </c>
      <c r="C9" s="104"/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4"/>
    </row>
    <row r="10" spans="1:19" ht="12.75" customHeight="1" x14ac:dyDescent="0.2">
      <c r="A10" s="93" t="s">
        <v>2</v>
      </c>
      <c r="B10" s="93" t="s">
        <v>0</v>
      </c>
      <c r="C10" s="95" t="s">
        <v>159</v>
      </c>
      <c r="D10" s="96"/>
      <c r="E10" s="95" t="s">
        <v>67</v>
      </c>
      <c r="F10" s="96"/>
      <c r="G10" s="80" t="s">
        <v>13</v>
      </c>
      <c r="H10" s="81"/>
      <c r="I10" s="82"/>
      <c r="J10" s="93" t="s">
        <v>1</v>
      </c>
      <c r="K10" s="93" t="s">
        <v>45</v>
      </c>
      <c r="L10" s="93" t="s">
        <v>46</v>
      </c>
      <c r="M10" s="93" t="s">
        <v>111</v>
      </c>
    </row>
    <row r="11" spans="1:19" ht="55.5" customHeight="1" x14ac:dyDescent="0.2">
      <c r="A11" s="94"/>
      <c r="B11" s="94"/>
      <c r="C11" s="97"/>
      <c r="D11" s="98"/>
      <c r="E11" s="97"/>
      <c r="F11" s="98"/>
      <c r="G11" s="83"/>
      <c r="H11" s="84"/>
      <c r="I11" s="85"/>
      <c r="J11" s="94"/>
      <c r="K11" s="94"/>
      <c r="L11" s="94"/>
      <c r="M11" s="94"/>
      <c r="R11" t="s">
        <v>3</v>
      </c>
      <c r="S11" t="s">
        <v>4</v>
      </c>
    </row>
    <row r="12" spans="1:19" ht="10.5" customHeight="1" x14ac:dyDescent="0.2">
      <c r="A12" s="10"/>
      <c r="B12" s="65">
        <v>1</v>
      </c>
      <c r="C12" s="102">
        <v>2</v>
      </c>
      <c r="D12" s="103"/>
      <c r="E12" s="78">
        <v>2</v>
      </c>
      <c r="F12" s="78"/>
      <c r="G12" s="78">
        <v>3</v>
      </c>
      <c r="H12" s="78"/>
      <c r="I12" s="78"/>
      <c r="J12" s="11">
        <v>4</v>
      </c>
      <c r="K12" s="11">
        <v>5</v>
      </c>
      <c r="L12" s="11">
        <v>6</v>
      </c>
      <c r="M12" s="11">
        <v>7</v>
      </c>
    </row>
    <row r="13" spans="1:19" ht="27" customHeight="1" x14ac:dyDescent="0.2">
      <c r="A13" s="10">
        <v>1</v>
      </c>
      <c r="B13" s="65" t="s">
        <v>158</v>
      </c>
      <c r="C13" s="102">
        <v>821</v>
      </c>
      <c r="D13" s="103"/>
      <c r="E13" s="78"/>
      <c r="F13" s="78"/>
      <c r="G13" s="78"/>
      <c r="H13" s="78"/>
      <c r="I13" s="78"/>
      <c r="J13" s="78"/>
      <c r="K13" s="78"/>
      <c r="L13" s="78"/>
      <c r="M13" s="78"/>
    </row>
    <row r="14" spans="1:19" s="34" customFormat="1" ht="12.75" customHeight="1" x14ac:dyDescent="0.2">
      <c r="A14" s="31">
        <v>2</v>
      </c>
      <c r="B14" s="32" t="s">
        <v>17</v>
      </c>
      <c r="C14" s="71" t="s">
        <v>160</v>
      </c>
      <c r="D14" s="72"/>
      <c r="E14" s="71" t="s">
        <v>68</v>
      </c>
      <c r="F14" s="72"/>
      <c r="G14" s="86"/>
      <c r="H14" s="87"/>
      <c r="I14" s="88"/>
      <c r="J14" s="33"/>
      <c r="K14" s="48">
        <f>K15</f>
        <v>3634.0890000000004</v>
      </c>
      <c r="L14" s="48">
        <f t="shared" ref="L14:M14" si="0">L15</f>
        <v>3375.0800000000004</v>
      </c>
      <c r="M14" s="67">
        <f t="shared" si="0"/>
        <v>3332.67</v>
      </c>
      <c r="Q14" s="35"/>
    </row>
    <row r="15" spans="1:19" ht="35.25" customHeight="1" x14ac:dyDescent="0.2">
      <c r="A15" s="12">
        <v>3</v>
      </c>
      <c r="B15" s="21" t="s">
        <v>135</v>
      </c>
      <c r="C15" s="71" t="s">
        <v>160</v>
      </c>
      <c r="D15" s="72"/>
      <c r="E15" s="71" t="s">
        <v>68</v>
      </c>
      <c r="F15" s="72"/>
      <c r="G15" s="68" t="s">
        <v>112</v>
      </c>
      <c r="H15" s="70"/>
      <c r="I15" s="69"/>
      <c r="J15" s="22"/>
      <c r="K15" s="49">
        <f>K16</f>
        <v>3634.0890000000004</v>
      </c>
      <c r="L15" s="49">
        <f>L16</f>
        <v>3375.0800000000004</v>
      </c>
      <c r="M15" s="49">
        <f>M16</f>
        <v>3332.67</v>
      </c>
      <c r="S15" s="8"/>
    </row>
    <row r="16" spans="1:19" ht="44.25" customHeight="1" x14ac:dyDescent="0.2">
      <c r="A16" s="12">
        <v>4</v>
      </c>
      <c r="B16" s="21" t="s">
        <v>136</v>
      </c>
      <c r="C16" s="71" t="s">
        <v>160</v>
      </c>
      <c r="D16" s="72"/>
      <c r="E16" s="71" t="s">
        <v>68</v>
      </c>
      <c r="F16" s="72"/>
      <c r="G16" s="68" t="s">
        <v>113</v>
      </c>
      <c r="H16" s="70"/>
      <c r="I16" s="69"/>
      <c r="J16" s="22"/>
      <c r="K16" s="49">
        <f>K17+K20+K30+K35</f>
        <v>3634.0890000000004</v>
      </c>
      <c r="L16" s="49">
        <f>L17+L20+L30+L35</f>
        <v>3375.0800000000004</v>
      </c>
      <c r="M16" s="49">
        <f>M17+M20+M30+M35</f>
        <v>3332.67</v>
      </c>
      <c r="S16" s="8"/>
    </row>
    <row r="17" spans="1:19" ht="36.75" customHeight="1" x14ac:dyDescent="0.2">
      <c r="A17" s="12">
        <v>5</v>
      </c>
      <c r="B17" s="21" t="s">
        <v>66</v>
      </c>
      <c r="C17" s="68" t="s">
        <v>160</v>
      </c>
      <c r="D17" s="69"/>
      <c r="E17" s="68" t="s">
        <v>69</v>
      </c>
      <c r="F17" s="69"/>
      <c r="G17" s="68"/>
      <c r="H17" s="70"/>
      <c r="I17" s="69"/>
      <c r="J17" s="22"/>
      <c r="K17" s="49">
        <f>K19</f>
        <v>551.4</v>
      </c>
      <c r="L17" s="49">
        <f>L19</f>
        <v>586</v>
      </c>
      <c r="M17" s="49">
        <f>M19</f>
        <v>586</v>
      </c>
      <c r="S17" s="8"/>
    </row>
    <row r="18" spans="1:19" ht="48.75" customHeight="1" x14ac:dyDescent="0.2">
      <c r="A18" s="12">
        <v>6</v>
      </c>
      <c r="B18" s="20" t="s">
        <v>163</v>
      </c>
      <c r="C18" s="68" t="s">
        <v>160</v>
      </c>
      <c r="D18" s="69"/>
      <c r="E18" s="68" t="s">
        <v>69</v>
      </c>
      <c r="F18" s="69"/>
      <c r="G18" s="68" t="s">
        <v>87</v>
      </c>
      <c r="H18" s="70"/>
      <c r="I18" s="69"/>
      <c r="J18" s="22">
        <v>100</v>
      </c>
      <c r="K18" s="49">
        <v>551.4</v>
      </c>
      <c r="L18" s="49">
        <v>586</v>
      </c>
      <c r="M18" s="49">
        <v>586</v>
      </c>
      <c r="S18" s="8"/>
    </row>
    <row r="19" spans="1:19" ht="28.5" customHeight="1" x14ac:dyDescent="0.2">
      <c r="A19" s="12">
        <v>7</v>
      </c>
      <c r="B19" s="20" t="s">
        <v>14</v>
      </c>
      <c r="C19" s="68" t="s">
        <v>160</v>
      </c>
      <c r="D19" s="69"/>
      <c r="E19" s="68" t="s">
        <v>69</v>
      </c>
      <c r="F19" s="69"/>
      <c r="G19" s="68" t="s">
        <v>87</v>
      </c>
      <c r="H19" s="70"/>
      <c r="I19" s="69"/>
      <c r="J19" s="22">
        <v>120</v>
      </c>
      <c r="K19" s="49">
        <v>551.4</v>
      </c>
      <c r="L19" s="49">
        <v>586</v>
      </c>
      <c r="M19" s="49">
        <v>586</v>
      </c>
      <c r="S19" s="8"/>
    </row>
    <row r="20" spans="1:19" ht="43.5" customHeight="1" x14ac:dyDescent="0.2">
      <c r="A20" s="12">
        <v>8</v>
      </c>
      <c r="B20" s="21" t="s">
        <v>61</v>
      </c>
      <c r="C20" s="68" t="s">
        <v>160</v>
      </c>
      <c r="D20" s="69"/>
      <c r="E20" s="68" t="s">
        <v>71</v>
      </c>
      <c r="F20" s="69"/>
      <c r="G20" s="68"/>
      <c r="H20" s="70"/>
      <c r="I20" s="69"/>
      <c r="J20" s="22"/>
      <c r="K20" s="49">
        <f>K21+K22+K25+K26+K29</f>
        <v>2997.6890000000003</v>
      </c>
      <c r="L20" s="49">
        <f>L21+L22+L29</f>
        <v>2764.0800000000004</v>
      </c>
      <c r="M20" s="49">
        <f t="shared" ref="M20:S20" si="1">M21+M22+M29</f>
        <v>2721.67</v>
      </c>
      <c r="N20" s="49">
        <f t="shared" si="1"/>
        <v>0</v>
      </c>
      <c r="O20" s="49">
        <f t="shared" si="1"/>
        <v>0</v>
      </c>
      <c r="P20" s="49">
        <f t="shared" si="1"/>
        <v>0</v>
      </c>
      <c r="Q20" s="49">
        <f t="shared" si="1"/>
        <v>0</v>
      </c>
      <c r="R20" s="49">
        <f t="shared" si="1"/>
        <v>0</v>
      </c>
      <c r="S20" s="49">
        <f t="shared" si="1"/>
        <v>0</v>
      </c>
    </row>
    <row r="21" spans="1:19" ht="30" customHeight="1" x14ac:dyDescent="0.2">
      <c r="A21" s="12">
        <v>9</v>
      </c>
      <c r="B21" s="14" t="s">
        <v>14</v>
      </c>
      <c r="C21" s="68" t="s">
        <v>160</v>
      </c>
      <c r="D21" s="69"/>
      <c r="E21" s="68" t="s">
        <v>71</v>
      </c>
      <c r="F21" s="69"/>
      <c r="G21" s="73" t="s">
        <v>87</v>
      </c>
      <c r="H21" s="74"/>
      <c r="I21" s="75"/>
      <c r="J21" s="13">
        <v>120</v>
      </c>
      <c r="K21" s="49">
        <v>1837.58</v>
      </c>
      <c r="L21" s="49">
        <v>2028.9</v>
      </c>
      <c r="M21" s="49">
        <v>2130.4</v>
      </c>
      <c r="S21" s="8"/>
    </row>
    <row r="22" spans="1:19" ht="34.5" customHeight="1" x14ac:dyDescent="0.2">
      <c r="A22" s="12">
        <v>10</v>
      </c>
      <c r="B22" s="14" t="s">
        <v>146</v>
      </c>
      <c r="C22" s="68" t="s">
        <v>160</v>
      </c>
      <c r="D22" s="69"/>
      <c r="E22" s="68" t="s">
        <v>71</v>
      </c>
      <c r="F22" s="69"/>
      <c r="G22" s="73" t="s">
        <v>87</v>
      </c>
      <c r="H22" s="74"/>
      <c r="I22" s="75"/>
      <c r="J22" s="13">
        <v>200</v>
      </c>
      <c r="K22" s="49">
        <f>K23</f>
        <v>1145.4090000000001</v>
      </c>
      <c r="L22" s="49">
        <v>732.78</v>
      </c>
      <c r="M22" s="49">
        <v>588.87</v>
      </c>
      <c r="S22" s="8"/>
    </row>
    <row r="23" spans="1:19" ht="34.5" customHeight="1" x14ac:dyDescent="0.2">
      <c r="A23" s="12">
        <v>11</v>
      </c>
      <c r="B23" s="14" t="s">
        <v>145</v>
      </c>
      <c r="C23" s="68" t="s">
        <v>160</v>
      </c>
      <c r="D23" s="69"/>
      <c r="E23" s="68" t="s">
        <v>71</v>
      </c>
      <c r="F23" s="69"/>
      <c r="G23" s="73" t="s">
        <v>87</v>
      </c>
      <c r="H23" s="74"/>
      <c r="I23" s="75"/>
      <c r="J23" s="13">
        <v>240</v>
      </c>
      <c r="K23" s="49">
        <v>1145.4090000000001</v>
      </c>
      <c r="L23" s="49">
        <v>732.78</v>
      </c>
      <c r="M23" s="49">
        <v>588.87</v>
      </c>
      <c r="S23" s="8"/>
    </row>
    <row r="24" spans="1:19" ht="20.25" customHeight="1" x14ac:dyDescent="0.2">
      <c r="A24" s="12">
        <v>12</v>
      </c>
      <c r="B24" s="14" t="s">
        <v>164</v>
      </c>
      <c r="C24" s="68" t="s">
        <v>160</v>
      </c>
      <c r="D24" s="69"/>
      <c r="E24" s="68" t="s">
        <v>71</v>
      </c>
      <c r="F24" s="69"/>
      <c r="G24" s="73" t="s">
        <v>87</v>
      </c>
      <c r="H24" s="74"/>
      <c r="I24" s="75"/>
      <c r="J24" s="13">
        <v>800</v>
      </c>
      <c r="K24" s="49">
        <f>K25+K26</f>
        <v>12.3</v>
      </c>
      <c r="L24" s="49"/>
      <c r="M24" s="49"/>
      <c r="S24" s="8"/>
    </row>
    <row r="25" spans="1:19" ht="74.25" customHeight="1" x14ac:dyDescent="0.2">
      <c r="A25" s="12">
        <v>13</v>
      </c>
      <c r="B25" s="14" t="s">
        <v>156</v>
      </c>
      <c r="C25" s="68" t="s">
        <v>160</v>
      </c>
      <c r="D25" s="69"/>
      <c r="E25" s="68" t="s">
        <v>71</v>
      </c>
      <c r="F25" s="69"/>
      <c r="G25" s="73" t="s">
        <v>87</v>
      </c>
      <c r="H25" s="74"/>
      <c r="I25" s="75"/>
      <c r="J25" s="13">
        <v>831</v>
      </c>
      <c r="K25" s="49">
        <v>2</v>
      </c>
      <c r="L25" s="49"/>
      <c r="M25" s="49"/>
      <c r="S25" s="8"/>
    </row>
    <row r="26" spans="1:19" ht="18" customHeight="1" x14ac:dyDescent="0.2">
      <c r="A26" s="12">
        <v>14</v>
      </c>
      <c r="B26" s="14" t="s">
        <v>157</v>
      </c>
      <c r="C26" s="68" t="s">
        <v>160</v>
      </c>
      <c r="D26" s="69"/>
      <c r="E26" s="68" t="s">
        <v>71</v>
      </c>
      <c r="F26" s="69"/>
      <c r="G26" s="73" t="s">
        <v>87</v>
      </c>
      <c r="H26" s="74"/>
      <c r="I26" s="75"/>
      <c r="J26" s="13">
        <v>853</v>
      </c>
      <c r="K26" s="49">
        <v>10.3</v>
      </c>
      <c r="L26" s="49"/>
      <c r="M26" s="49"/>
      <c r="S26" s="8"/>
    </row>
    <row r="27" spans="1:19" ht="34.5" hidden="1" customHeight="1" x14ac:dyDescent="0.2">
      <c r="A27" s="12">
        <v>8</v>
      </c>
      <c r="B27" s="50" t="s">
        <v>50</v>
      </c>
      <c r="C27" s="68" t="s">
        <v>71</v>
      </c>
      <c r="D27" s="69"/>
      <c r="E27" s="68" t="s">
        <v>71</v>
      </c>
      <c r="F27" s="69"/>
      <c r="G27" s="73" t="s">
        <v>87</v>
      </c>
      <c r="H27" s="74"/>
      <c r="I27" s="75"/>
      <c r="J27" s="15" t="s">
        <v>51</v>
      </c>
      <c r="K27" s="49">
        <v>0</v>
      </c>
      <c r="L27" s="49">
        <v>0</v>
      </c>
      <c r="M27" s="49">
        <v>0</v>
      </c>
      <c r="S27" s="8"/>
    </row>
    <row r="28" spans="1:19" ht="24.75" customHeight="1" x14ac:dyDescent="0.2">
      <c r="A28" s="12">
        <v>15</v>
      </c>
      <c r="B28" s="20" t="s">
        <v>166</v>
      </c>
      <c r="C28" s="68" t="s">
        <v>160</v>
      </c>
      <c r="D28" s="69"/>
      <c r="E28" s="68" t="s">
        <v>71</v>
      </c>
      <c r="F28" s="69"/>
      <c r="G28" s="68" t="s">
        <v>88</v>
      </c>
      <c r="H28" s="70"/>
      <c r="I28" s="69"/>
      <c r="J28" s="17" t="s">
        <v>165</v>
      </c>
      <c r="K28" s="49" t="s">
        <v>47</v>
      </c>
      <c r="L28" s="49" t="s">
        <v>47</v>
      </c>
      <c r="M28" s="49" t="s">
        <v>47</v>
      </c>
      <c r="S28" s="8"/>
    </row>
    <row r="29" spans="1:19" ht="24.75" customHeight="1" x14ac:dyDescent="0.2">
      <c r="A29" s="12">
        <v>16</v>
      </c>
      <c r="B29" s="20" t="s">
        <v>10</v>
      </c>
      <c r="C29" s="68" t="s">
        <v>160</v>
      </c>
      <c r="D29" s="69"/>
      <c r="E29" s="68" t="s">
        <v>71</v>
      </c>
      <c r="F29" s="69"/>
      <c r="G29" s="68" t="s">
        <v>88</v>
      </c>
      <c r="H29" s="70"/>
      <c r="I29" s="69"/>
      <c r="J29" s="17" t="s">
        <v>18</v>
      </c>
      <c r="K29" s="49" t="s">
        <v>47</v>
      </c>
      <c r="L29" s="49" t="s">
        <v>47</v>
      </c>
      <c r="M29" s="49" t="s">
        <v>47</v>
      </c>
      <c r="S29" s="8"/>
    </row>
    <row r="30" spans="1:19" ht="16.5" customHeight="1" x14ac:dyDescent="0.2">
      <c r="A30" s="12">
        <v>17</v>
      </c>
      <c r="B30" s="21" t="s">
        <v>41</v>
      </c>
      <c r="C30" s="68" t="s">
        <v>160</v>
      </c>
      <c r="D30" s="69"/>
      <c r="E30" s="68" t="s">
        <v>37</v>
      </c>
      <c r="F30" s="69"/>
      <c r="G30" s="68"/>
      <c r="H30" s="70"/>
      <c r="I30" s="69"/>
      <c r="J30" s="17"/>
      <c r="K30" s="49">
        <f t="shared" ref="K30:M31" si="2">K31</f>
        <v>25</v>
      </c>
      <c r="L30" s="49">
        <f t="shared" si="2"/>
        <v>25</v>
      </c>
      <c r="M30" s="49">
        <f t="shared" si="2"/>
        <v>25</v>
      </c>
      <c r="S30" s="8"/>
    </row>
    <row r="31" spans="1:19" ht="45" customHeight="1" x14ac:dyDescent="0.2">
      <c r="A31" s="12">
        <v>18</v>
      </c>
      <c r="B31" s="21" t="s">
        <v>142</v>
      </c>
      <c r="C31" s="68" t="s">
        <v>160</v>
      </c>
      <c r="D31" s="69"/>
      <c r="E31" s="68" t="s">
        <v>37</v>
      </c>
      <c r="F31" s="69"/>
      <c r="G31" s="68" t="s">
        <v>114</v>
      </c>
      <c r="H31" s="70"/>
      <c r="I31" s="69"/>
      <c r="J31" s="17"/>
      <c r="K31" s="49">
        <f t="shared" si="2"/>
        <v>25</v>
      </c>
      <c r="L31" s="49">
        <f t="shared" si="2"/>
        <v>25</v>
      </c>
      <c r="M31" s="49">
        <f t="shared" si="2"/>
        <v>25</v>
      </c>
      <c r="S31" s="8"/>
    </row>
    <row r="32" spans="1:19" ht="33.75" customHeight="1" x14ac:dyDescent="0.2">
      <c r="A32" s="12">
        <v>19</v>
      </c>
      <c r="B32" s="21" t="s">
        <v>143</v>
      </c>
      <c r="C32" s="68" t="s">
        <v>160</v>
      </c>
      <c r="D32" s="69"/>
      <c r="E32" s="68" t="s">
        <v>37</v>
      </c>
      <c r="F32" s="69"/>
      <c r="G32" s="68" t="s">
        <v>115</v>
      </c>
      <c r="H32" s="70"/>
      <c r="I32" s="69"/>
      <c r="J32" s="17"/>
      <c r="K32" s="49">
        <f>K34</f>
        <v>25</v>
      </c>
      <c r="L32" s="49">
        <f>L34</f>
        <v>25</v>
      </c>
      <c r="M32" s="49">
        <f>M34</f>
        <v>25</v>
      </c>
      <c r="S32" s="8"/>
    </row>
    <row r="33" spans="1:19" ht="16.5" customHeight="1" x14ac:dyDescent="0.2">
      <c r="A33" s="12">
        <v>20</v>
      </c>
      <c r="B33" s="20" t="s">
        <v>164</v>
      </c>
      <c r="C33" s="68" t="s">
        <v>160</v>
      </c>
      <c r="D33" s="69"/>
      <c r="E33" s="68" t="s">
        <v>37</v>
      </c>
      <c r="F33" s="69"/>
      <c r="G33" s="68" t="s">
        <v>90</v>
      </c>
      <c r="H33" s="70"/>
      <c r="I33" s="69"/>
      <c r="J33" s="17" t="s">
        <v>174</v>
      </c>
      <c r="K33" s="49">
        <v>25</v>
      </c>
      <c r="L33" s="49">
        <v>25</v>
      </c>
      <c r="M33" s="49">
        <v>25</v>
      </c>
      <c r="S33" s="8"/>
    </row>
    <row r="34" spans="1:19" ht="16.5" customHeight="1" x14ac:dyDescent="0.2">
      <c r="A34" s="12">
        <v>21</v>
      </c>
      <c r="B34" s="20" t="s">
        <v>60</v>
      </c>
      <c r="C34" s="68" t="s">
        <v>160</v>
      </c>
      <c r="D34" s="69"/>
      <c r="E34" s="68" t="s">
        <v>37</v>
      </c>
      <c r="F34" s="69"/>
      <c r="G34" s="68" t="s">
        <v>90</v>
      </c>
      <c r="H34" s="70"/>
      <c r="I34" s="69"/>
      <c r="J34" s="17" t="s">
        <v>59</v>
      </c>
      <c r="K34" s="49">
        <v>25</v>
      </c>
      <c r="L34" s="49">
        <v>25</v>
      </c>
      <c r="M34" s="49">
        <v>25</v>
      </c>
      <c r="S34" s="8"/>
    </row>
    <row r="35" spans="1:19" ht="20.25" customHeight="1" x14ac:dyDescent="0.2">
      <c r="A35" s="12">
        <v>22</v>
      </c>
      <c r="B35" s="21" t="s">
        <v>9</v>
      </c>
      <c r="C35" s="68" t="s">
        <v>160</v>
      </c>
      <c r="D35" s="69"/>
      <c r="E35" s="68" t="s">
        <v>72</v>
      </c>
      <c r="F35" s="69"/>
      <c r="G35" s="68"/>
      <c r="H35" s="70"/>
      <c r="I35" s="69"/>
      <c r="J35" s="24"/>
      <c r="K35" s="49">
        <f t="shared" ref="K35:M36" si="3">K36</f>
        <v>60</v>
      </c>
      <c r="L35" s="49">
        <f t="shared" si="3"/>
        <v>0</v>
      </c>
      <c r="M35" s="49">
        <f t="shared" si="3"/>
        <v>0</v>
      </c>
      <c r="S35" s="8"/>
    </row>
    <row r="36" spans="1:19" ht="24.75" customHeight="1" x14ac:dyDescent="0.2">
      <c r="A36" s="12">
        <v>23</v>
      </c>
      <c r="B36" s="21" t="s">
        <v>137</v>
      </c>
      <c r="C36" s="68" t="s">
        <v>160</v>
      </c>
      <c r="D36" s="69"/>
      <c r="E36" s="68" t="s">
        <v>72</v>
      </c>
      <c r="F36" s="69"/>
      <c r="G36" s="68" t="s">
        <v>112</v>
      </c>
      <c r="H36" s="70"/>
      <c r="I36" s="69"/>
      <c r="J36" s="24"/>
      <c r="K36" s="49">
        <f t="shared" si="3"/>
        <v>60</v>
      </c>
      <c r="L36" s="49">
        <f t="shared" si="3"/>
        <v>0</v>
      </c>
      <c r="M36" s="49">
        <f t="shared" si="3"/>
        <v>0</v>
      </c>
      <c r="S36" s="8"/>
    </row>
    <row r="37" spans="1:19" ht="32.25" customHeight="1" x14ac:dyDescent="0.2">
      <c r="A37" s="12">
        <v>24</v>
      </c>
      <c r="B37" s="21" t="s">
        <v>138</v>
      </c>
      <c r="C37" s="68" t="s">
        <v>160</v>
      </c>
      <c r="D37" s="69"/>
      <c r="E37" s="68" t="s">
        <v>72</v>
      </c>
      <c r="F37" s="69"/>
      <c r="G37" s="68" t="s">
        <v>116</v>
      </c>
      <c r="H37" s="70"/>
      <c r="I37" s="69"/>
      <c r="J37" s="22"/>
      <c r="K37" s="49">
        <f>K38+K40</f>
        <v>60</v>
      </c>
      <c r="L37" s="49">
        <f>L38+L40</f>
        <v>0</v>
      </c>
      <c r="M37" s="49">
        <f>M38+M40</f>
        <v>0</v>
      </c>
      <c r="S37" s="8"/>
    </row>
    <row r="38" spans="1:19" ht="27" hidden="1" customHeight="1" x14ac:dyDescent="0.2">
      <c r="A38" s="12">
        <v>18</v>
      </c>
      <c r="B38" s="25" t="s">
        <v>53</v>
      </c>
      <c r="C38" s="68" t="s">
        <v>72</v>
      </c>
      <c r="D38" s="69"/>
      <c r="E38" s="68" t="s">
        <v>72</v>
      </c>
      <c r="F38" s="69"/>
      <c r="G38" s="68" t="s">
        <v>91</v>
      </c>
      <c r="H38" s="70"/>
      <c r="I38" s="69"/>
      <c r="J38" s="22"/>
      <c r="K38" s="49">
        <v>0</v>
      </c>
      <c r="L38" s="49">
        <v>0</v>
      </c>
      <c r="M38" s="49">
        <v>0</v>
      </c>
      <c r="S38" s="8"/>
    </row>
    <row r="39" spans="1:19" ht="21" customHeight="1" x14ac:dyDescent="0.2">
      <c r="A39" s="12">
        <v>25</v>
      </c>
      <c r="B39" s="20" t="s">
        <v>166</v>
      </c>
      <c r="C39" s="68" t="s">
        <v>160</v>
      </c>
      <c r="D39" s="69"/>
      <c r="E39" s="68" t="s">
        <v>72</v>
      </c>
      <c r="F39" s="69"/>
      <c r="G39" s="68" t="s">
        <v>92</v>
      </c>
      <c r="H39" s="70"/>
      <c r="I39" s="69"/>
      <c r="J39" s="22">
        <v>200</v>
      </c>
      <c r="K39" s="49">
        <v>60</v>
      </c>
      <c r="L39" s="49">
        <v>0</v>
      </c>
      <c r="M39" s="49">
        <v>0</v>
      </c>
      <c r="S39" s="8"/>
    </row>
    <row r="40" spans="1:19" ht="16.5" customHeight="1" x14ac:dyDescent="0.2">
      <c r="A40" s="12">
        <v>26</v>
      </c>
      <c r="B40" s="20" t="s">
        <v>32</v>
      </c>
      <c r="C40" s="68" t="s">
        <v>160</v>
      </c>
      <c r="D40" s="69"/>
      <c r="E40" s="68" t="s">
        <v>72</v>
      </c>
      <c r="F40" s="69"/>
      <c r="G40" s="68" t="s">
        <v>92</v>
      </c>
      <c r="H40" s="70"/>
      <c r="I40" s="69"/>
      <c r="J40" s="22">
        <v>240</v>
      </c>
      <c r="K40" s="49">
        <v>60</v>
      </c>
      <c r="L40" s="49">
        <v>0</v>
      </c>
      <c r="M40" s="49">
        <v>0</v>
      </c>
      <c r="S40" s="8"/>
    </row>
    <row r="41" spans="1:19" s="34" customFormat="1" ht="16.5" customHeight="1" x14ac:dyDescent="0.2">
      <c r="A41" s="36">
        <v>27</v>
      </c>
      <c r="B41" s="37" t="s">
        <v>5</v>
      </c>
      <c r="C41" s="71" t="s">
        <v>160</v>
      </c>
      <c r="D41" s="72"/>
      <c r="E41" s="71" t="s">
        <v>73</v>
      </c>
      <c r="F41" s="72"/>
      <c r="G41" s="71"/>
      <c r="H41" s="79"/>
      <c r="I41" s="72"/>
      <c r="J41" s="38"/>
      <c r="K41" s="53">
        <f t="shared" ref="K41:M42" si="4">K42</f>
        <v>70.91</v>
      </c>
      <c r="L41" s="53">
        <f t="shared" si="4"/>
        <v>71.540000000000006</v>
      </c>
      <c r="M41" s="53">
        <f t="shared" si="4"/>
        <v>0</v>
      </c>
      <c r="Q41" s="35"/>
      <c r="S41" s="39"/>
    </row>
    <row r="42" spans="1:19" ht="16.5" customHeight="1" x14ac:dyDescent="0.2">
      <c r="A42" s="12">
        <v>28</v>
      </c>
      <c r="B42" s="26" t="s">
        <v>33</v>
      </c>
      <c r="C42" s="71" t="s">
        <v>160</v>
      </c>
      <c r="D42" s="72"/>
      <c r="E42" s="71" t="s">
        <v>74</v>
      </c>
      <c r="F42" s="72"/>
      <c r="G42" s="68"/>
      <c r="H42" s="70"/>
      <c r="I42" s="69"/>
      <c r="J42" s="17"/>
      <c r="K42" s="49">
        <f t="shared" si="4"/>
        <v>70.91</v>
      </c>
      <c r="L42" s="49">
        <f t="shared" si="4"/>
        <v>71.540000000000006</v>
      </c>
      <c r="M42" s="49">
        <f t="shared" si="4"/>
        <v>0</v>
      </c>
      <c r="S42" s="8"/>
    </row>
    <row r="43" spans="1:19" ht="23.25" customHeight="1" x14ac:dyDescent="0.2">
      <c r="A43" s="12">
        <v>29</v>
      </c>
      <c r="B43" s="21" t="s">
        <v>137</v>
      </c>
      <c r="C43" s="71" t="s">
        <v>160</v>
      </c>
      <c r="D43" s="72"/>
      <c r="E43" s="71" t="s">
        <v>74</v>
      </c>
      <c r="F43" s="72"/>
      <c r="G43" s="68" t="s">
        <v>117</v>
      </c>
      <c r="H43" s="70"/>
      <c r="I43" s="69"/>
      <c r="J43" s="17"/>
      <c r="K43" s="49">
        <f t="shared" ref="K43:M46" si="5">K44</f>
        <v>70.91</v>
      </c>
      <c r="L43" s="49">
        <f t="shared" si="5"/>
        <v>71.540000000000006</v>
      </c>
      <c r="M43" s="49">
        <f t="shared" si="5"/>
        <v>0</v>
      </c>
      <c r="S43" s="8"/>
    </row>
    <row r="44" spans="1:19" ht="44.25" customHeight="1" x14ac:dyDescent="0.2">
      <c r="A44" s="12">
        <v>30</v>
      </c>
      <c r="B44" s="21" t="s">
        <v>139</v>
      </c>
      <c r="C44" s="71" t="s">
        <v>160</v>
      </c>
      <c r="D44" s="72"/>
      <c r="E44" s="71" t="s">
        <v>74</v>
      </c>
      <c r="F44" s="72"/>
      <c r="G44" s="68" t="s">
        <v>118</v>
      </c>
      <c r="H44" s="70"/>
      <c r="I44" s="69"/>
      <c r="J44" s="17"/>
      <c r="K44" s="49">
        <f>K46</f>
        <v>70.91</v>
      </c>
      <c r="L44" s="49">
        <f>L46</f>
        <v>71.540000000000006</v>
      </c>
      <c r="M44" s="49">
        <f>M46</f>
        <v>0</v>
      </c>
      <c r="S44" s="8"/>
    </row>
    <row r="45" spans="1:19" ht="47.25" customHeight="1" x14ac:dyDescent="0.2">
      <c r="A45" s="12">
        <v>31</v>
      </c>
      <c r="B45" s="20" t="s">
        <v>163</v>
      </c>
      <c r="C45" s="71" t="s">
        <v>160</v>
      </c>
      <c r="D45" s="72"/>
      <c r="E45" s="71" t="s">
        <v>74</v>
      </c>
      <c r="F45" s="72"/>
      <c r="G45" s="68" t="s">
        <v>93</v>
      </c>
      <c r="H45" s="70"/>
      <c r="I45" s="69"/>
      <c r="J45" s="24" t="s">
        <v>173</v>
      </c>
      <c r="K45" s="49">
        <f>K46</f>
        <v>70.91</v>
      </c>
      <c r="L45" s="49">
        <f t="shared" si="5"/>
        <v>71.540000000000006</v>
      </c>
      <c r="M45" s="49">
        <f t="shared" si="5"/>
        <v>0</v>
      </c>
      <c r="S45" s="8"/>
    </row>
    <row r="46" spans="1:19" ht="33.75" customHeight="1" x14ac:dyDescent="0.2">
      <c r="A46" s="12">
        <v>32</v>
      </c>
      <c r="B46" s="20" t="s">
        <v>6</v>
      </c>
      <c r="C46" s="71" t="s">
        <v>160</v>
      </c>
      <c r="D46" s="72"/>
      <c r="E46" s="71" t="s">
        <v>74</v>
      </c>
      <c r="F46" s="72"/>
      <c r="G46" s="68" t="s">
        <v>93</v>
      </c>
      <c r="H46" s="70"/>
      <c r="I46" s="69"/>
      <c r="J46" s="24"/>
      <c r="K46" s="49">
        <f>K47</f>
        <v>70.91</v>
      </c>
      <c r="L46" s="49">
        <f t="shared" si="5"/>
        <v>71.540000000000006</v>
      </c>
      <c r="M46" s="49">
        <f t="shared" si="5"/>
        <v>0</v>
      </c>
      <c r="S46" s="8"/>
    </row>
    <row r="47" spans="1:19" ht="33.75" customHeight="1" x14ac:dyDescent="0.2">
      <c r="A47" s="12">
        <v>33</v>
      </c>
      <c r="B47" s="20" t="s">
        <v>14</v>
      </c>
      <c r="C47" s="71" t="s">
        <v>160</v>
      </c>
      <c r="D47" s="72"/>
      <c r="E47" s="71" t="s">
        <v>74</v>
      </c>
      <c r="F47" s="72"/>
      <c r="G47" s="68" t="s">
        <v>93</v>
      </c>
      <c r="H47" s="70"/>
      <c r="I47" s="69"/>
      <c r="J47" s="24" t="s">
        <v>19</v>
      </c>
      <c r="K47" s="49">
        <v>70.91</v>
      </c>
      <c r="L47" s="49">
        <v>71.540000000000006</v>
      </c>
      <c r="M47" s="49">
        <v>0</v>
      </c>
      <c r="S47" s="8"/>
    </row>
    <row r="48" spans="1:19" s="34" customFormat="1" ht="23.25" customHeight="1" x14ac:dyDescent="0.2">
      <c r="A48" s="36">
        <v>34</v>
      </c>
      <c r="B48" s="40" t="s">
        <v>20</v>
      </c>
      <c r="C48" s="71" t="s">
        <v>160</v>
      </c>
      <c r="D48" s="72"/>
      <c r="E48" s="71" t="s">
        <v>75</v>
      </c>
      <c r="F48" s="72"/>
      <c r="G48" s="71"/>
      <c r="H48" s="79"/>
      <c r="I48" s="72"/>
      <c r="J48" s="41"/>
      <c r="K48" s="53">
        <f>K49+K52</f>
        <v>55.602000000000004</v>
      </c>
      <c r="L48" s="53">
        <f>L52</f>
        <v>7.5</v>
      </c>
      <c r="M48" s="53">
        <f>M52</f>
        <v>7.5</v>
      </c>
      <c r="Q48" s="35"/>
      <c r="S48" s="39"/>
    </row>
    <row r="49" spans="1:19" ht="30" customHeight="1" x14ac:dyDescent="0.2">
      <c r="A49" s="12">
        <v>35</v>
      </c>
      <c r="B49" s="21" t="s">
        <v>175</v>
      </c>
      <c r="C49" s="68" t="s">
        <v>160</v>
      </c>
      <c r="D49" s="69"/>
      <c r="E49" s="68" t="s">
        <v>176</v>
      </c>
      <c r="F49" s="69"/>
      <c r="G49" s="68"/>
      <c r="H49" s="70"/>
      <c r="I49" s="69"/>
      <c r="J49" s="24"/>
      <c r="K49" s="49">
        <f>K50</f>
        <v>15</v>
      </c>
      <c r="L49" s="49"/>
      <c r="M49" s="49"/>
      <c r="S49" s="8"/>
    </row>
    <row r="50" spans="1:19" ht="30" customHeight="1" x14ac:dyDescent="0.2">
      <c r="A50" s="12">
        <v>36</v>
      </c>
      <c r="B50" s="20" t="s">
        <v>172</v>
      </c>
      <c r="C50" s="68" t="s">
        <v>160</v>
      </c>
      <c r="D50" s="69"/>
      <c r="E50" s="68" t="s">
        <v>176</v>
      </c>
      <c r="F50" s="69"/>
      <c r="G50" s="68" t="s">
        <v>177</v>
      </c>
      <c r="H50" s="70"/>
      <c r="I50" s="69"/>
      <c r="J50" s="24" t="s">
        <v>165</v>
      </c>
      <c r="K50" s="49">
        <f>K51</f>
        <v>15</v>
      </c>
      <c r="L50" s="49"/>
      <c r="M50" s="49"/>
      <c r="S50" s="8"/>
    </row>
    <row r="51" spans="1:19" ht="30" customHeight="1" x14ac:dyDescent="0.2">
      <c r="A51" s="12">
        <v>37</v>
      </c>
      <c r="B51" s="20" t="s">
        <v>178</v>
      </c>
      <c r="C51" s="68" t="s">
        <v>160</v>
      </c>
      <c r="D51" s="69"/>
      <c r="E51" s="68" t="s">
        <v>176</v>
      </c>
      <c r="F51" s="69"/>
      <c r="G51" s="68" t="s">
        <v>179</v>
      </c>
      <c r="H51" s="70"/>
      <c r="I51" s="69"/>
      <c r="J51" s="24" t="s">
        <v>180</v>
      </c>
      <c r="K51" s="49">
        <v>15</v>
      </c>
      <c r="L51" s="49"/>
      <c r="M51" s="49"/>
      <c r="S51" s="8"/>
    </row>
    <row r="52" spans="1:19" ht="19.5" customHeight="1" x14ac:dyDescent="0.2">
      <c r="A52" s="12">
        <v>38</v>
      </c>
      <c r="B52" s="21" t="s">
        <v>21</v>
      </c>
      <c r="C52" s="68" t="s">
        <v>160</v>
      </c>
      <c r="D52" s="69"/>
      <c r="E52" s="68" t="s">
        <v>76</v>
      </c>
      <c r="F52" s="69"/>
      <c r="G52" s="68"/>
      <c r="H52" s="70"/>
      <c r="I52" s="69"/>
      <c r="J52" s="24"/>
      <c r="K52" s="49">
        <f>K53</f>
        <v>40.602000000000004</v>
      </c>
      <c r="L52" s="49">
        <f>7.5</f>
        <v>7.5</v>
      </c>
      <c r="M52" s="49">
        <f t="shared" ref="L52:M53" si="6">M53</f>
        <v>7.5</v>
      </c>
      <c r="S52" s="8"/>
    </row>
    <row r="53" spans="1:19" ht="45" customHeight="1" x14ac:dyDescent="0.2">
      <c r="A53" s="12">
        <v>39</v>
      </c>
      <c r="B53" s="21" t="s">
        <v>142</v>
      </c>
      <c r="C53" s="68" t="s">
        <v>160</v>
      </c>
      <c r="D53" s="69"/>
      <c r="E53" s="68" t="s">
        <v>76</v>
      </c>
      <c r="F53" s="69"/>
      <c r="G53" s="68" t="s">
        <v>119</v>
      </c>
      <c r="H53" s="70"/>
      <c r="I53" s="69"/>
      <c r="J53" s="24"/>
      <c r="K53" s="49">
        <f>K54</f>
        <v>40.602000000000004</v>
      </c>
      <c r="L53" s="49">
        <f t="shared" si="6"/>
        <v>7.5</v>
      </c>
      <c r="M53" s="49">
        <f t="shared" si="6"/>
        <v>7.5</v>
      </c>
      <c r="S53" s="8"/>
    </row>
    <row r="54" spans="1:19" ht="34.5" customHeight="1" x14ac:dyDescent="0.2">
      <c r="A54" s="12">
        <v>40</v>
      </c>
      <c r="B54" s="21" t="s">
        <v>144</v>
      </c>
      <c r="C54" s="68" t="s">
        <v>160</v>
      </c>
      <c r="D54" s="69"/>
      <c r="E54" s="68" t="s">
        <v>76</v>
      </c>
      <c r="F54" s="69"/>
      <c r="G54" s="68" t="s">
        <v>120</v>
      </c>
      <c r="H54" s="70"/>
      <c r="I54" s="69"/>
      <c r="J54" s="17"/>
      <c r="K54" s="49">
        <f>K55</f>
        <v>40.602000000000004</v>
      </c>
      <c r="L54" s="49">
        <f>L57</f>
        <v>7.5</v>
      </c>
      <c r="M54" s="49">
        <f>M57</f>
        <v>7.5</v>
      </c>
      <c r="S54" s="8"/>
    </row>
    <row r="55" spans="1:19" ht="26.25" customHeight="1" x14ac:dyDescent="0.2">
      <c r="A55" s="12">
        <v>41</v>
      </c>
      <c r="B55" s="20" t="s">
        <v>172</v>
      </c>
      <c r="C55" s="68" t="s">
        <v>160</v>
      </c>
      <c r="D55" s="69"/>
      <c r="E55" s="68" t="s">
        <v>76</v>
      </c>
      <c r="F55" s="69"/>
      <c r="G55" s="68" t="s">
        <v>94</v>
      </c>
      <c r="H55" s="70"/>
      <c r="I55" s="69"/>
      <c r="J55" s="17" t="s">
        <v>165</v>
      </c>
      <c r="K55" s="49">
        <f>K56+K57</f>
        <v>40.602000000000004</v>
      </c>
      <c r="L55" s="49">
        <v>7.5</v>
      </c>
      <c r="M55" s="49">
        <v>7.5</v>
      </c>
      <c r="S55" s="8"/>
    </row>
    <row r="56" spans="1:19" ht="32.25" customHeight="1" x14ac:dyDescent="0.2">
      <c r="A56" s="12">
        <v>42</v>
      </c>
      <c r="B56" s="20" t="s">
        <v>191</v>
      </c>
      <c r="C56" s="68" t="s">
        <v>160</v>
      </c>
      <c r="D56" s="69"/>
      <c r="E56" s="68" t="s">
        <v>76</v>
      </c>
      <c r="F56" s="69"/>
      <c r="G56" s="68" t="s">
        <v>190</v>
      </c>
      <c r="H56" s="70"/>
      <c r="I56" s="69"/>
      <c r="J56" s="17" t="s">
        <v>18</v>
      </c>
      <c r="K56" s="49">
        <v>15.602</v>
      </c>
      <c r="L56" s="49"/>
      <c r="M56" s="49"/>
      <c r="S56" s="8"/>
    </row>
    <row r="57" spans="1:19" ht="26.25" customHeight="1" x14ac:dyDescent="0.2">
      <c r="A57" s="12">
        <v>43</v>
      </c>
      <c r="B57" s="20" t="s">
        <v>12</v>
      </c>
      <c r="C57" s="68" t="s">
        <v>160</v>
      </c>
      <c r="D57" s="69"/>
      <c r="E57" s="68" t="s">
        <v>76</v>
      </c>
      <c r="F57" s="69"/>
      <c r="G57" s="68" t="s">
        <v>94</v>
      </c>
      <c r="H57" s="70"/>
      <c r="I57" s="69"/>
      <c r="J57" s="17" t="s">
        <v>18</v>
      </c>
      <c r="K57" s="49">
        <v>25</v>
      </c>
      <c r="L57" s="49">
        <v>7.5</v>
      </c>
      <c r="M57" s="49">
        <v>7.5</v>
      </c>
      <c r="S57" s="8"/>
    </row>
    <row r="58" spans="1:19" s="34" customFormat="1" ht="18.75" customHeight="1" x14ac:dyDescent="0.2">
      <c r="A58" s="36">
        <v>44</v>
      </c>
      <c r="B58" s="42" t="s">
        <v>25</v>
      </c>
      <c r="C58" s="71" t="s">
        <v>160</v>
      </c>
      <c r="D58" s="72"/>
      <c r="E58" s="71" t="s">
        <v>77</v>
      </c>
      <c r="F58" s="72"/>
      <c r="G58" s="71"/>
      <c r="H58" s="79"/>
      <c r="I58" s="72"/>
      <c r="J58" s="38"/>
      <c r="K58" s="53">
        <f>K59+K70+K81+K64</f>
        <v>1034.23</v>
      </c>
      <c r="L58" s="53">
        <f t="shared" ref="L58:M58" si="7">L59+L70+L81</f>
        <v>300</v>
      </c>
      <c r="M58" s="53">
        <f t="shared" si="7"/>
        <v>250</v>
      </c>
      <c r="Q58" s="35"/>
      <c r="S58" s="39"/>
    </row>
    <row r="59" spans="1:19" ht="18.75" hidden="1" customHeight="1" x14ac:dyDescent="0.2">
      <c r="A59" s="12">
        <v>32</v>
      </c>
      <c r="B59" s="55" t="s">
        <v>39</v>
      </c>
      <c r="C59" s="71" t="s">
        <v>78</v>
      </c>
      <c r="D59" s="72"/>
      <c r="E59" s="71" t="s">
        <v>78</v>
      </c>
      <c r="F59" s="72"/>
      <c r="G59" s="68"/>
      <c r="H59" s="70"/>
      <c r="I59" s="69"/>
      <c r="J59" s="17"/>
      <c r="K59" s="49">
        <f t="shared" ref="K59:M59" si="8">K61</f>
        <v>0</v>
      </c>
      <c r="L59" s="49">
        <f t="shared" si="8"/>
        <v>0</v>
      </c>
      <c r="M59" s="49">
        <f t="shared" si="8"/>
        <v>0</v>
      </c>
      <c r="S59" s="8"/>
    </row>
    <row r="60" spans="1:19" ht="26.25" hidden="1" customHeight="1" x14ac:dyDescent="0.2">
      <c r="A60" s="12">
        <v>33</v>
      </c>
      <c r="B60" s="56" t="s">
        <v>62</v>
      </c>
      <c r="C60" s="71" t="s">
        <v>78</v>
      </c>
      <c r="D60" s="72"/>
      <c r="E60" s="71" t="s">
        <v>78</v>
      </c>
      <c r="F60" s="72"/>
      <c r="G60" s="68" t="s">
        <v>117</v>
      </c>
      <c r="H60" s="70"/>
      <c r="I60" s="69"/>
      <c r="J60" s="17"/>
      <c r="K60" s="49">
        <f>K61</f>
        <v>0</v>
      </c>
      <c r="L60" s="49">
        <f t="shared" ref="L60:M61" si="9">L61+L62</f>
        <v>0</v>
      </c>
      <c r="M60" s="49">
        <f t="shared" si="9"/>
        <v>0</v>
      </c>
      <c r="S60" s="8"/>
    </row>
    <row r="61" spans="1:19" ht="26.25" hidden="1" customHeight="1" x14ac:dyDescent="0.2">
      <c r="A61" s="12">
        <v>34</v>
      </c>
      <c r="B61" s="56" t="s">
        <v>63</v>
      </c>
      <c r="C61" s="71" t="s">
        <v>78</v>
      </c>
      <c r="D61" s="72"/>
      <c r="E61" s="71" t="s">
        <v>78</v>
      </c>
      <c r="F61" s="72"/>
      <c r="G61" s="68" t="s">
        <v>112</v>
      </c>
      <c r="H61" s="70"/>
      <c r="I61" s="69"/>
      <c r="J61" s="17"/>
      <c r="K61" s="49">
        <f>K62+K63</f>
        <v>0</v>
      </c>
      <c r="L61" s="49">
        <f t="shared" si="9"/>
        <v>0</v>
      </c>
      <c r="M61" s="49">
        <f t="shared" si="9"/>
        <v>0</v>
      </c>
      <c r="S61" s="8"/>
    </row>
    <row r="62" spans="1:19" ht="37.5" hidden="1" customHeight="1" x14ac:dyDescent="0.2">
      <c r="A62" s="12">
        <v>35</v>
      </c>
      <c r="B62" s="57" t="s">
        <v>57</v>
      </c>
      <c r="C62" s="71" t="s">
        <v>78</v>
      </c>
      <c r="D62" s="72"/>
      <c r="E62" s="71" t="s">
        <v>78</v>
      </c>
      <c r="F62" s="72"/>
      <c r="G62" s="68" t="s">
        <v>95</v>
      </c>
      <c r="H62" s="70"/>
      <c r="I62" s="69"/>
      <c r="J62" s="17" t="s">
        <v>19</v>
      </c>
      <c r="K62" s="49"/>
      <c r="L62" s="49"/>
      <c r="M62" s="49"/>
      <c r="S62" s="8"/>
    </row>
    <row r="63" spans="1:19" ht="18" hidden="1" customHeight="1" x14ac:dyDescent="0.2">
      <c r="A63" s="12">
        <v>36</v>
      </c>
      <c r="B63" s="57" t="s">
        <v>58</v>
      </c>
      <c r="C63" s="71" t="s">
        <v>78</v>
      </c>
      <c r="D63" s="72"/>
      <c r="E63" s="71" t="s">
        <v>78</v>
      </c>
      <c r="F63" s="72"/>
      <c r="G63" s="68" t="s">
        <v>96</v>
      </c>
      <c r="H63" s="70"/>
      <c r="I63" s="69"/>
      <c r="J63" s="17" t="s">
        <v>19</v>
      </c>
      <c r="K63" s="49"/>
      <c r="L63" s="49"/>
      <c r="M63" s="49"/>
      <c r="S63" s="8"/>
    </row>
    <row r="64" spans="1:19" ht="18" customHeight="1" x14ac:dyDescent="0.2">
      <c r="A64" s="12">
        <v>45</v>
      </c>
      <c r="B64" s="42" t="s">
        <v>39</v>
      </c>
      <c r="C64" s="71" t="s">
        <v>160</v>
      </c>
      <c r="D64" s="72"/>
      <c r="E64" s="71" t="s">
        <v>78</v>
      </c>
      <c r="F64" s="72"/>
      <c r="G64" s="60"/>
      <c r="H64" s="61"/>
      <c r="I64" s="62"/>
      <c r="J64" s="17"/>
      <c r="K64" s="49">
        <f>K65</f>
        <v>56</v>
      </c>
      <c r="L64" s="49"/>
      <c r="M64" s="49"/>
      <c r="S64" s="8"/>
    </row>
    <row r="65" spans="1:21" ht="23.25" customHeight="1" x14ac:dyDescent="0.2">
      <c r="A65" s="12">
        <v>46</v>
      </c>
      <c r="B65" s="42" t="s">
        <v>152</v>
      </c>
      <c r="C65" s="71" t="s">
        <v>160</v>
      </c>
      <c r="D65" s="72"/>
      <c r="E65" s="71" t="s">
        <v>78</v>
      </c>
      <c r="F65" s="72"/>
      <c r="G65" s="68" t="s">
        <v>117</v>
      </c>
      <c r="H65" s="70"/>
      <c r="I65" s="69"/>
      <c r="J65" s="17"/>
      <c r="K65" s="49">
        <f>K66</f>
        <v>56</v>
      </c>
      <c r="L65" s="49"/>
      <c r="M65" s="49"/>
      <c r="S65" s="8"/>
    </row>
    <row r="66" spans="1:21" ht="24" customHeight="1" x14ac:dyDescent="0.2">
      <c r="A66" s="12">
        <v>47</v>
      </c>
      <c r="B66" s="42" t="s">
        <v>153</v>
      </c>
      <c r="C66" s="71" t="s">
        <v>160</v>
      </c>
      <c r="D66" s="72"/>
      <c r="E66" s="71" t="s">
        <v>78</v>
      </c>
      <c r="F66" s="72"/>
      <c r="G66" s="68" t="s">
        <v>117</v>
      </c>
      <c r="H66" s="70"/>
      <c r="I66" s="69"/>
      <c r="J66" s="17"/>
      <c r="K66" s="49">
        <f>K68+K69</f>
        <v>56</v>
      </c>
      <c r="L66" s="49"/>
      <c r="M66" s="49"/>
      <c r="S66" s="8"/>
    </row>
    <row r="67" spans="1:21" ht="47.25" customHeight="1" x14ac:dyDescent="0.2">
      <c r="A67" s="12">
        <v>48</v>
      </c>
      <c r="B67" s="63" t="s">
        <v>163</v>
      </c>
      <c r="C67" s="71" t="s">
        <v>160</v>
      </c>
      <c r="D67" s="72"/>
      <c r="E67" s="71" t="s">
        <v>78</v>
      </c>
      <c r="F67" s="72"/>
      <c r="G67" s="68" t="s">
        <v>95</v>
      </c>
      <c r="H67" s="70"/>
      <c r="I67" s="69"/>
      <c r="J67" s="17" t="s">
        <v>173</v>
      </c>
      <c r="K67" s="49">
        <v>16</v>
      </c>
      <c r="L67" s="49"/>
      <c r="M67" s="49"/>
      <c r="S67" s="8"/>
    </row>
    <row r="68" spans="1:21" ht="35.25" customHeight="1" x14ac:dyDescent="0.2">
      <c r="A68" s="12">
        <v>49</v>
      </c>
      <c r="B68" s="63" t="s">
        <v>57</v>
      </c>
      <c r="C68" s="71" t="s">
        <v>160</v>
      </c>
      <c r="D68" s="72"/>
      <c r="E68" s="71" t="s">
        <v>78</v>
      </c>
      <c r="F68" s="72"/>
      <c r="G68" s="68" t="s">
        <v>95</v>
      </c>
      <c r="H68" s="70"/>
      <c r="I68" s="69"/>
      <c r="J68" s="17" t="s">
        <v>19</v>
      </c>
      <c r="K68" s="49">
        <v>16</v>
      </c>
      <c r="L68" s="49"/>
      <c r="M68" s="49"/>
      <c r="S68" s="8"/>
    </row>
    <row r="69" spans="1:21" ht="18" customHeight="1" x14ac:dyDescent="0.2">
      <c r="A69" s="12">
        <v>50</v>
      </c>
      <c r="B69" s="63" t="s">
        <v>58</v>
      </c>
      <c r="C69" s="71" t="s">
        <v>160</v>
      </c>
      <c r="D69" s="72"/>
      <c r="E69" s="71" t="s">
        <v>78</v>
      </c>
      <c r="F69" s="72"/>
      <c r="G69" s="68" t="s">
        <v>96</v>
      </c>
      <c r="H69" s="70"/>
      <c r="I69" s="69"/>
      <c r="J69" s="17" t="s">
        <v>19</v>
      </c>
      <c r="K69" s="49">
        <v>40</v>
      </c>
      <c r="L69" s="49"/>
      <c r="M69" s="49"/>
      <c r="S69" s="8"/>
      <c r="U69" s="34"/>
    </row>
    <row r="70" spans="1:21" ht="22.5" customHeight="1" x14ac:dyDescent="0.2">
      <c r="A70" s="12">
        <v>51</v>
      </c>
      <c r="B70" s="16" t="s">
        <v>64</v>
      </c>
      <c r="C70" s="68" t="s">
        <v>160</v>
      </c>
      <c r="D70" s="69"/>
      <c r="E70" s="68" t="s">
        <v>79</v>
      </c>
      <c r="F70" s="69"/>
      <c r="G70" s="68"/>
      <c r="H70" s="70"/>
      <c r="I70" s="69"/>
      <c r="J70" s="17"/>
      <c r="K70" s="49">
        <f>K71</f>
        <v>878.23</v>
      </c>
      <c r="L70" s="49">
        <f t="shared" ref="K70:M71" si="10">L71</f>
        <v>150</v>
      </c>
      <c r="M70" s="49">
        <f t="shared" si="10"/>
        <v>150</v>
      </c>
      <c r="S70" s="8"/>
    </row>
    <row r="71" spans="1:21" ht="39.75" customHeight="1" x14ac:dyDescent="0.2">
      <c r="A71" s="12">
        <v>52</v>
      </c>
      <c r="B71" s="26" t="s">
        <v>129</v>
      </c>
      <c r="C71" s="68" t="s">
        <v>160</v>
      </c>
      <c r="D71" s="69"/>
      <c r="E71" s="68" t="s">
        <v>79</v>
      </c>
      <c r="F71" s="69"/>
      <c r="G71" s="68" t="s">
        <v>121</v>
      </c>
      <c r="H71" s="70"/>
      <c r="I71" s="69"/>
      <c r="J71" s="17"/>
      <c r="K71" s="49">
        <f t="shared" si="10"/>
        <v>878.23</v>
      </c>
      <c r="L71" s="49">
        <f t="shared" si="10"/>
        <v>150</v>
      </c>
      <c r="M71" s="49">
        <f t="shared" si="10"/>
        <v>150</v>
      </c>
      <c r="S71" s="8"/>
    </row>
    <row r="72" spans="1:21" ht="36.75" customHeight="1" x14ac:dyDescent="0.2">
      <c r="A72" s="12">
        <v>53</v>
      </c>
      <c r="B72" s="21" t="s">
        <v>130</v>
      </c>
      <c r="C72" s="68" t="s">
        <v>160</v>
      </c>
      <c r="D72" s="69"/>
      <c r="E72" s="68" t="s">
        <v>79</v>
      </c>
      <c r="F72" s="69"/>
      <c r="G72" s="68" t="s">
        <v>122</v>
      </c>
      <c r="H72" s="70"/>
      <c r="I72" s="69"/>
      <c r="J72" s="17"/>
      <c r="K72" s="49">
        <f>K75</f>
        <v>878.23</v>
      </c>
      <c r="L72" s="49">
        <f>L79+L80</f>
        <v>150</v>
      </c>
      <c r="M72" s="49">
        <f>M79+M80</f>
        <v>150</v>
      </c>
      <c r="S72" s="8"/>
    </row>
    <row r="73" spans="1:21" ht="45.75" hidden="1" customHeight="1" x14ac:dyDescent="0.2">
      <c r="A73" s="12">
        <v>40</v>
      </c>
      <c r="B73" s="50" t="s">
        <v>54</v>
      </c>
      <c r="C73" s="68" t="s">
        <v>79</v>
      </c>
      <c r="D73" s="69"/>
      <c r="E73" s="68" t="s">
        <v>79</v>
      </c>
      <c r="F73" s="69"/>
      <c r="G73" s="68" t="s">
        <v>97</v>
      </c>
      <c r="H73" s="70"/>
      <c r="I73" s="69"/>
      <c r="J73" s="17" t="s">
        <v>18</v>
      </c>
      <c r="K73" s="49"/>
      <c r="L73" s="49"/>
      <c r="M73" s="49"/>
      <c r="S73" s="8"/>
    </row>
    <row r="74" spans="1:21" ht="45.75" hidden="1" customHeight="1" x14ac:dyDescent="0.2">
      <c r="A74" s="12">
        <v>41</v>
      </c>
      <c r="B74" s="50" t="s">
        <v>56</v>
      </c>
      <c r="C74" s="68" t="s">
        <v>79</v>
      </c>
      <c r="D74" s="69"/>
      <c r="E74" s="68" t="s">
        <v>79</v>
      </c>
      <c r="F74" s="69"/>
      <c r="G74" s="68" t="s">
        <v>98</v>
      </c>
      <c r="H74" s="70"/>
      <c r="I74" s="69"/>
      <c r="J74" s="17" t="s">
        <v>18</v>
      </c>
      <c r="K74" s="49"/>
      <c r="L74" s="49"/>
      <c r="M74" s="49"/>
      <c r="S74" s="8"/>
    </row>
    <row r="75" spans="1:21" ht="28.5" customHeight="1" x14ac:dyDescent="0.2">
      <c r="A75" s="12">
        <v>54</v>
      </c>
      <c r="B75" s="64" t="s">
        <v>172</v>
      </c>
      <c r="C75" s="68" t="s">
        <v>160</v>
      </c>
      <c r="D75" s="69"/>
      <c r="E75" s="68" t="s">
        <v>79</v>
      </c>
      <c r="F75" s="69"/>
      <c r="G75" s="68" t="s">
        <v>122</v>
      </c>
      <c r="H75" s="70"/>
      <c r="I75" s="69"/>
      <c r="J75" s="17" t="s">
        <v>165</v>
      </c>
      <c r="K75" s="49">
        <f>K76+K77+K78+K79+K80</f>
        <v>878.23</v>
      </c>
      <c r="L75" s="49"/>
      <c r="M75" s="49"/>
      <c r="S75" s="8"/>
    </row>
    <row r="76" spans="1:21" ht="50.25" customHeight="1" x14ac:dyDescent="0.2">
      <c r="A76" s="12">
        <v>55</v>
      </c>
      <c r="B76" s="64" t="s">
        <v>154</v>
      </c>
      <c r="C76" s="68" t="s">
        <v>160</v>
      </c>
      <c r="D76" s="69"/>
      <c r="E76" s="68" t="s">
        <v>79</v>
      </c>
      <c r="F76" s="69"/>
      <c r="G76" s="68" t="s">
        <v>150</v>
      </c>
      <c r="H76" s="70"/>
      <c r="I76" s="69"/>
      <c r="J76" s="17" t="s">
        <v>18</v>
      </c>
      <c r="K76" s="49">
        <v>383.4</v>
      </c>
      <c r="L76" s="49"/>
      <c r="M76" s="49"/>
      <c r="S76" s="8"/>
    </row>
    <row r="77" spans="1:21" ht="59.25" customHeight="1" x14ac:dyDescent="0.2">
      <c r="A77" s="12">
        <v>56</v>
      </c>
      <c r="B77" s="64" t="s">
        <v>181</v>
      </c>
      <c r="C77" s="68" t="s">
        <v>160</v>
      </c>
      <c r="D77" s="69"/>
      <c r="E77" s="68" t="s">
        <v>79</v>
      </c>
      <c r="F77" s="69"/>
      <c r="G77" s="68" t="s">
        <v>182</v>
      </c>
      <c r="H77" s="70"/>
      <c r="I77" s="69"/>
      <c r="J77" s="17" t="s">
        <v>18</v>
      </c>
      <c r="K77" s="49">
        <v>3.84</v>
      </c>
      <c r="L77" s="49"/>
      <c r="M77" s="49"/>
      <c r="S77" s="8"/>
    </row>
    <row r="78" spans="1:21" ht="53.25" customHeight="1" x14ac:dyDescent="0.2">
      <c r="A78" s="12">
        <v>57</v>
      </c>
      <c r="B78" s="64" t="s">
        <v>155</v>
      </c>
      <c r="C78" s="68" t="s">
        <v>160</v>
      </c>
      <c r="D78" s="69"/>
      <c r="E78" s="68" t="s">
        <v>79</v>
      </c>
      <c r="F78" s="69"/>
      <c r="G78" s="68" t="s">
        <v>151</v>
      </c>
      <c r="H78" s="70"/>
      <c r="I78" s="69"/>
      <c r="J78" s="17" t="s">
        <v>18</v>
      </c>
      <c r="K78" s="49">
        <v>400</v>
      </c>
      <c r="L78" s="49"/>
      <c r="M78" s="49"/>
      <c r="S78" s="8"/>
    </row>
    <row r="79" spans="1:21" ht="36.75" customHeight="1" x14ac:dyDescent="0.2">
      <c r="A79" s="12">
        <v>58</v>
      </c>
      <c r="B79" s="20" t="s">
        <v>15</v>
      </c>
      <c r="C79" s="68" t="s">
        <v>160</v>
      </c>
      <c r="D79" s="69"/>
      <c r="E79" s="68" t="s">
        <v>79</v>
      </c>
      <c r="F79" s="69"/>
      <c r="G79" s="68" t="s">
        <v>99</v>
      </c>
      <c r="H79" s="70"/>
      <c r="I79" s="69"/>
      <c r="J79" s="17" t="s">
        <v>18</v>
      </c>
      <c r="K79" s="49">
        <v>0.99</v>
      </c>
      <c r="L79" s="49">
        <v>77.8</v>
      </c>
      <c r="M79" s="49">
        <v>75.5</v>
      </c>
      <c r="S79" s="8"/>
    </row>
    <row r="80" spans="1:21" ht="21" customHeight="1" x14ac:dyDescent="0.2">
      <c r="A80" s="12">
        <v>59</v>
      </c>
      <c r="B80" s="20" t="s">
        <v>30</v>
      </c>
      <c r="C80" s="68" t="s">
        <v>160</v>
      </c>
      <c r="D80" s="69"/>
      <c r="E80" s="68" t="s">
        <v>79</v>
      </c>
      <c r="F80" s="69"/>
      <c r="G80" s="68" t="s">
        <v>100</v>
      </c>
      <c r="H80" s="70"/>
      <c r="I80" s="69"/>
      <c r="J80" s="17" t="s">
        <v>18</v>
      </c>
      <c r="K80" s="49">
        <v>90</v>
      </c>
      <c r="L80" s="49">
        <v>72.2</v>
      </c>
      <c r="M80" s="49">
        <v>74.5</v>
      </c>
      <c r="S80" s="8"/>
    </row>
    <row r="81" spans="1:19" ht="18" customHeight="1" x14ac:dyDescent="0.2">
      <c r="A81" s="12">
        <v>60</v>
      </c>
      <c r="B81" s="21" t="s">
        <v>29</v>
      </c>
      <c r="C81" s="68" t="s">
        <v>160</v>
      </c>
      <c r="D81" s="69"/>
      <c r="E81" s="68" t="s">
        <v>80</v>
      </c>
      <c r="F81" s="69"/>
      <c r="G81" s="68"/>
      <c r="H81" s="70"/>
      <c r="I81" s="69"/>
      <c r="J81" s="17"/>
      <c r="K81" s="49">
        <f t="shared" ref="K81:M82" si="11">K82</f>
        <v>100</v>
      </c>
      <c r="L81" s="49">
        <f t="shared" si="11"/>
        <v>150</v>
      </c>
      <c r="M81" s="49">
        <f t="shared" si="11"/>
        <v>100</v>
      </c>
      <c r="S81" s="8"/>
    </row>
    <row r="82" spans="1:19" ht="42" customHeight="1" x14ac:dyDescent="0.2">
      <c r="A82" s="12">
        <v>61</v>
      </c>
      <c r="B82" s="26" t="s">
        <v>129</v>
      </c>
      <c r="C82" s="68" t="s">
        <v>160</v>
      </c>
      <c r="D82" s="69"/>
      <c r="E82" s="68" t="s">
        <v>80</v>
      </c>
      <c r="F82" s="69"/>
      <c r="G82" s="68" t="s">
        <v>121</v>
      </c>
      <c r="H82" s="70"/>
      <c r="I82" s="69"/>
      <c r="J82" s="17"/>
      <c r="K82" s="49">
        <f t="shared" si="11"/>
        <v>100</v>
      </c>
      <c r="L82" s="49">
        <f t="shared" si="11"/>
        <v>150</v>
      </c>
      <c r="M82" s="49">
        <f t="shared" si="11"/>
        <v>100</v>
      </c>
      <c r="S82" s="8"/>
    </row>
    <row r="83" spans="1:19" ht="47.25" customHeight="1" x14ac:dyDescent="0.2">
      <c r="A83" s="12">
        <v>62</v>
      </c>
      <c r="B83" s="16" t="s">
        <v>131</v>
      </c>
      <c r="C83" s="68" t="s">
        <v>160</v>
      </c>
      <c r="D83" s="69"/>
      <c r="E83" s="68" t="s">
        <v>80</v>
      </c>
      <c r="F83" s="69"/>
      <c r="G83" s="68" t="s">
        <v>123</v>
      </c>
      <c r="H83" s="70"/>
      <c r="I83" s="69"/>
      <c r="J83" s="17"/>
      <c r="K83" s="49">
        <f>K85</f>
        <v>100</v>
      </c>
      <c r="L83" s="49">
        <f>L85</f>
        <v>150</v>
      </c>
      <c r="M83" s="49">
        <f>M85</f>
        <v>100</v>
      </c>
      <c r="S83" s="8"/>
    </row>
    <row r="84" spans="1:19" ht="26.25" customHeight="1" x14ac:dyDescent="0.2">
      <c r="A84" s="12">
        <v>63</v>
      </c>
      <c r="B84" s="19" t="s">
        <v>172</v>
      </c>
      <c r="C84" s="68" t="s">
        <v>160</v>
      </c>
      <c r="D84" s="69"/>
      <c r="E84" s="68" t="s">
        <v>80</v>
      </c>
      <c r="F84" s="69"/>
      <c r="G84" s="68" t="s">
        <v>101</v>
      </c>
      <c r="H84" s="70"/>
      <c r="I84" s="69"/>
      <c r="J84" s="17" t="s">
        <v>165</v>
      </c>
      <c r="K84" s="49">
        <v>100</v>
      </c>
      <c r="L84" s="49">
        <v>150</v>
      </c>
      <c r="M84" s="49">
        <v>100</v>
      </c>
      <c r="S84" s="8"/>
    </row>
    <row r="85" spans="1:19" ht="15" customHeight="1" x14ac:dyDescent="0.2">
      <c r="A85" s="12">
        <v>64</v>
      </c>
      <c r="B85" s="19" t="s">
        <v>48</v>
      </c>
      <c r="C85" s="68" t="s">
        <v>160</v>
      </c>
      <c r="D85" s="69"/>
      <c r="E85" s="68" t="s">
        <v>80</v>
      </c>
      <c r="F85" s="69"/>
      <c r="G85" s="68" t="s">
        <v>101</v>
      </c>
      <c r="H85" s="70"/>
      <c r="I85" s="69"/>
      <c r="J85" s="17" t="s">
        <v>18</v>
      </c>
      <c r="K85" s="49">
        <v>100</v>
      </c>
      <c r="L85" s="49">
        <v>150</v>
      </c>
      <c r="M85" s="49">
        <v>100</v>
      </c>
      <c r="S85" s="8"/>
    </row>
    <row r="86" spans="1:19" s="34" customFormat="1" ht="22.5" customHeight="1" x14ac:dyDescent="0.2">
      <c r="A86" s="36">
        <v>65</v>
      </c>
      <c r="B86" s="40" t="s">
        <v>22</v>
      </c>
      <c r="C86" s="71" t="s">
        <v>160</v>
      </c>
      <c r="D86" s="72"/>
      <c r="E86" s="71" t="s">
        <v>81</v>
      </c>
      <c r="F86" s="72"/>
      <c r="G86" s="71"/>
      <c r="H86" s="79"/>
      <c r="I86" s="72"/>
      <c r="J86" s="38"/>
      <c r="K86" s="53">
        <f>K87+K92+K100</f>
        <v>1412.5509999999999</v>
      </c>
      <c r="L86" s="53">
        <f>L87+L92+L100</f>
        <v>500</v>
      </c>
      <c r="M86" s="53">
        <f>M87+M92+M100</f>
        <v>400</v>
      </c>
      <c r="Q86" s="35"/>
      <c r="S86" s="39"/>
    </row>
    <row r="87" spans="1:19" ht="20.25" customHeight="1" x14ac:dyDescent="0.2">
      <c r="A87" s="12">
        <v>66</v>
      </c>
      <c r="B87" s="21" t="s">
        <v>23</v>
      </c>
      <c r="C87" s="71" t="s">
        <v>160</v>
      </c>
      <c r="D87" s="72"/>
      <c r="E87" s="71" t="s">
        <v>82</v>
      </c>
      <c r="F87" s="72"/>
      <c r="G87" s="68"/>
      <c r="H87" s="70"/>
      <c r="I87" s="69"/>
      <c r="J87" s="17"/>
      <c r="K87" s="49">
        <f>K88</f>
        <v>175.18299999999999</v>
      </c>
      <c r="L87" s="49">
        <f t="shared" ref="L87:M88" si="12">L88</f>
        <v>100</v>
      </c>
      <c r="M87" s="49">
        <f t="shared" si="12"/>
        <v>100</v>
      </c>
      <c r="S87" s="8"/>
    </row>
    <row r="88" spans="1:19" ht="39" customHeight="1" x14ac:dyDescent="0.2">
      <c r="A88" s="12">
        <v>67</v>
      </c>
      <c r="B88" s="26" t="s">
        <v>132</v>
      </c>
      <c r="C88" s="71" t="s">
        <v>160</v>
      </c>
      <c r="D88" s="72"/>
      <c r="E88" s="71" t="s">
        <v>82</v>
      </c>
      <c r="F88" s="72"/>
      <c r="G88" s="68" t="s">
        <v>121</v>
      </c>
      <c r="H88" s="70"/>
      <c r="I88" s="69"/>
      <c r="J88" s="17"/>
      <c r="K88" s="49">
        <f>K89</f>
        <v>175.18299999999999</v>
      </c>
      <c r="L88" s="49">
        <f t="shared" si="12"/>
        <v>100</v>
      </c>
      <c r="M88" s="49">
        <f t="shared" si="12"/>
        <v>100</v>
      </c>
      <c r="S88" s="8"/>
    </row>
    <row r="89" spans="1:19" ht="48.75" customHeight="1" x14ac:dyDescent="0.2">
      <c r="A89" s="12">
        <v>68</v>
      </c>
      <c r="B89" s="16" t="s">
        <v>131</v>
      </c>
      <c r="C89" s="71" t="s">
        <v>160</v>
      </c>
      <c r="D89" s="72"/>
      <c r="E89" s="71" t="s">
        <v>82</v>
      </c>
      <c r="F89" s="72"/>
      <c r="G89" s="68" t="s">
        <v>123</v>
      </c>
      <c r="H89" s="70"/>
      <c r="I89" s="69"/>
      <c r="J89" s="17"/>
      <c r="K89" s="49">
        <f>K91</f>
        <v>175.18299999999999</v>
      </c>
      <c r="L89" s="49">
        <f>L91</f>
        <v>100</v>
      </c>
      <c r="M89" s="49">
        <f>M91</f>
        <v>100</v>
      </c>
      <c r="S89" s="8"/>
    </row>
    <row r="90" spans="1:19" ht="24.75" customHeight="1" x14ac:dyDescent="0.2">
      <c r="A90" s="12">
        <v>69</v>
      </c>
      <c r="B90" s="19" t="s">
        <v>172</v>
      </c>
      <c r="C90" s="71" t="s">
        <v>160</v>
      </c>
      <c r="D90" s="72"/>
      <c r="E90" s="71" t="s">
        <v>82</v>
      </c>
      <c r="F90" s="72"/>
      <c r="G90" s="68" t="s">
        <v>102</v>
      </c>
      <c r="H90" s="70"/>
      <c r="I90" s="69"/>
      <c r="J90" s="17" t="s">
        <v>165</v>
      </c>
      <c r="K90" s="49">
        <f>K91</f>
        <v>175.18299999999999</v>
      </c>
      <c r="L90" s="49">
        <v>100</v>
      </c>
      <c r="M90" s="49">
        <v>100</v>
      </c>
      <c r="S90" s="8"/>
    </row>
    <row r="91" spans="1:19" ht="18" customHeight="1" x14ac:dyDescent="0.2">
      <c r="A91" s="12">
        <v>70</v>
      </c>
      <c r="B91" s="19" t="s">
        <v>28</v>
      </c>
      <c r="C91" s="71" t="s">
        <v>160</v>
      </c>
      <c r="D91" s="72"/>
      <c r="E91" s="71" t="s">
        <v>82</v>
      </c>
      <c r="F91" s="72"/>
      <c r="G91" s="68" t="s">
        <v>102</v>
      </c>
      <c r="H91" s="70"/>
      <c r="I91" s="69"/>
      <c r="J91" s="17" t="s">
        <v>18</v>
      </c>
      <c r="K91" s="49">
        <v>175.18299999999999</v>
      </c>
      <c r="L91" s="49">
        <v>100</v>
      </c>
      <c r="M91" s="49">
        <v>100</v>
      </c>
      <c r="S91" s="8"/>
    </row>
    <row r="92" spans="1:19" ht="19.5" customHeight="1" x14ac:dyDescent="0.2">
      <c r="A92" s="12">
        <v>71</v>
      </c>
      <c r="B92" s="16" t="s">
        <v>24</v>
      </c>
      <c r="C92" s="73" t="s">
        <v>160</v>
      </c>
      <c r="D92" s="75"/>
      <c r="E92" s="73" t="s">
        <v>83</v>
      </c>
      <c r="F92" s="75"/>
      <c r="G92" s="68"/>
      <c r="H92" s="70"/>
      <c r="I92" s="69"/>
      <c r="J92" s="15"/>
      <c r="K92" s="49">
        <f>K93</f>
        <v>599.53</v>
      </c>
      <c r="L92" s="49">
        <f>L93+L95</f>
        <v>50</v>
      </c>
      <c r="M92" s="49">
        <f>M93+M95</f>
        <v>50</v>
      </c>
      <c r="S92" s="8"/>
    </row>
    <row r="93" spans="1:19" ht="39.75" customHeight="1" x14ac:dyDescent="0.2">
      <c r="A93" s="12">
        <v>72</v>
      </c>
      <c r="B93" s="26" t="s">
        <v>129</v>
      </c>
      <c r="C93" s="73" t="s">
        <v>160</v>
      </c>
      <c r="D93" s="75"/>
      <c r="E93" s="73" t="s">
        <v>83</v>
      </c>
      <c r="F93" s="75"/>
      <c r="G93" s="68" t="s">
        <v>121</v>
      </c>
      <c r="H93" s="70"/>
      <c r="I93" s="69"/>
      <c r="J93" s="17"/>
      <c r="K93" s="49">
        <f>K95</f>
        <v>599.53</v>
      </c>
      <c r="L93" s="49">
        <f t="shared" ref="L93:M93" si="13">L94</f>
        <v>0</v>
      </c>
      <c r="M93" s="49">
        <f t="shared" si="13"/>
        <v>0</v>
      </c>
      <c r="S93" s="8"/>
    </row>
    <row r="94" spans="1:19" ht="42.75" customHeight="1" x14ac:dyDescent="0.2">
      <c r="A94" s="12">
        <v>73</v>
      </c>
      <c r="B94" s="16" t="s">
        <v>131</v>
      </c>
      <c r="C94" s="73" t="s">
        <v>160</v>
      </c>
      <c r="D94" s="75"/>
      <c r="E94" s="73" t="s">
        <v>83</v>
      </c>
      <c r="F94" s="75"/>
      <c r="G94" s="68" t="s">
        <v>124</v>
      </c>
      <c r="H94" s="70"/>
      <c r="I94" s="69"/>
      <c r="J94" s="17"/>
      <c r="K94" s="49"/>
      <c r="L94" s="49"/>
      <c r="M94" s="49"/>
      <c r="S94" s="8"/>
    </row>
    <row r="95" spans="1:19" ht="27.75" customHeight="1" x14ac:dyDescent="0.2">
      <c r="A95" s="12">
        <v>74</v>
      </c>
      <c r="B95" s="21" t="s">
        <v>135</v>
      </c>
      <c r="C95" s="73" t="s">
        <v>160</v>
      </c>
      <c r="D95" s="75"/>
      <c r="E95" s="73" t="s">
        <v>83</v>
      </c>
      <c r="F95" s="75"/>
      <c r="G95" s="68" t="s">
        <v>117</v>
      </c>
      <c r="H95" s="70"/>
      <c r="I95" s="69"/>
      <c r="J95" s="17"/>
      <c r="K95" s="49">
        <f t="shared" ref="K95:M95" si="14">K96</f>
        <v>599.53</v>
      </c>
      <c r="L95" s="49">
        <f t="shared" si="14"/>
        <v>50</v>
      </c>
      <c r="M95" s="49">
        <f t="shared" si="14"/>
        <v>50</v>
      </c>
      <c r="S95" s="8"/>
    </row>
    <row r="96" spans="1:19" ht="45" customHeight="1" x14ac:dyDescent="0.2">
      <c r="A96" s="12">
        <v>75</v>
      </c>
      <c r="B96" s="16" t="s">
        <v>140</v>
      </c>
      <c r="C96" s="73" t="s">
        <v>160</v>
      </c>
      <c r="D96" s="75"/>
      <c r="E96" s="73" t="s">
        <v>83</v>
      </c>
      <c r="F96" s="75"/>
      <c r="G96" s="68" t="s">
        <v>125</v>
      </c>
      <c r="H96" s="70"/>
      <c r="I96" s="69"/>
      <c r="J96" s="17"/>
      <c r="K96" s="49">
        <f>K98+K99</f>
        <v>599.53</v>
      </c>
      <c r="L96" s="49">
        <f>L99</f>
        <v>50</v>
      </c>
      <c r="M96" s="49">
        <f>M99</f>
        <v>50</v>
      </c>
      <c r="S96" s="8"/>
    </row>
    <row r="97" spans="1:19" ht="25.5" customHeight="1" x14ac:dyDescent="0.2">
      <c r="A97" s="12">
        <v>76</v>
      </c>
      <c r="B97" s="19" t="s">
        <v>172</v>
      </c>
      <c r="C97" s="73" t="s">
        <v>160</v>
      </c>
      <c r="D97" s="75"/>
      <c r="E97" s="73" t="s">
        <v>83</v>
      </c>
      <c r="F97" s="75"/>
      <c r="G97" s="68" t="s">
        <v>104</v>
      </c>
      <c r="H97" s="70"/>
      <c r="I97" s="69"/>
      <c r="J97" s="17" t="s">
        <v>165</v>
      </c>
      <c r="K97" s="49">
        <f>K98+K99</f>
        <v>599.53</v>
      </c>
      <c r="L97" s="49">
        <v>50</v>
      </c>
      <c r="M97" s="49">
        <v>50</v>
      </c>
      <c r="S97" s="8"/>
    </row>
    <row r="98" spans="1:19" ht="18" customHeight="1" x14ac:dyDescent="0.2">
      <c r="A98" s="12">
        <v>77</v>
      </c>
      <c r="B98" s="19" t="s">
        <v>103</v>
      </c>
      <c r="C98" s="73" t="s">
        <v>160</v>
      </c>
      <c r="D98" s="75"/>
      <c r="E98" s="73" t="s">
        <v>83</v>
      </c>
      <c r="F98" s="75"/>
      <c r="G98" s="68" t="s">
        <v>104</v>
      </c>
      <c r="H98" s="70"/>
      <c r="I98" s="69"/>
      <c r="J98" s="17" t="s">
        <v>18</v>
      </c>
      <c r="K98" s="49"/>
      <c r="L98" s="49">
        <v>50</v>
      </c>
      <c r="M98" s="49">
        <v>50</v>
      </c>
      <c r="S98" s="8"/>
    </row>
    <row r="99" spans="1:19" ht="18" customHeight="1" x14ac:dyDescent="0.2">
      <c r="A99" s="12">
        <v>78</v>
      </c>
      <c r="B99" s="19" t="s">
        <v>148</v>
      </c>
      <c r="C99" s="73" t="s">
        <v>160</v>
      </c>
      <c r="D99" s="75"/>
      <c r="E99" s="73" t="s">
        <v>83</v>
      </c>
      <c r="F99" s="75"/>
      <c r="G99" s="68" t="s">
        <v>149</v>
      </c>
      <c r="H99" s="70"/>
      <c r="I99" s="69"/>
      <c r="J99" s="17" t="s">
        <v>18</v>
      </c>
      <c r="K99" s="49">
        <v>599.53</v>
      </c>
      <c r="L99" s="49">
        <v>50</v>
      </c>
      <c r="M99" s="49">
        <v>50</v>
      </c>
      <c r="S99" s="8"/>
    </row>
    <row r="100" spans="1:19" ht="20.25" customHeight="1" x14ac:dyDescent="0.2">
      <c r="A100" s="12">
        <v>79</v>
      </c>
      <c r="B100" s="16" t="s">
        <v>7</v>
      </c>
      <c r="C100" s="68" t="s">
        <v>160</v>
      </c>
      <c r="D100" s="69"/>
      <c r="E100" s="68" t="s">
        <v>84</v>
      </c>
      <c r="F100" s="69"/>
      <c r="G100" s="68"/>
      <c r="H100" s="70"/>
      <c r="I100" s="69"/>
      <c r="J100" s="17"/>
      <c r="K100" s="49">
        <f>K102+K110</f>
        <v>637.83799999999997</v>
      </c>
      <c r="L100" s="49">
        <f>L101</f>
        <v>350</v>
      </c>
      <c r="M100" s="49">
        <f>M101</f>
        <v>250</v>
      </c>
      <c r="S100" s="8"/>
    </row>
    <row r="101" spans="1:19" ht="41.25" customHeight="1" x14ac:dyDescent="0.2">
      <c r="A101" s="12">
        <v>80</v>
      </c>
      <c r="B101" s="26" t="s">
        <v>129</v>
      </c>
      <c r="C101" s="68" t="s">
        <v>160</v>
      </c>
      <c r="D101" s="69"/>
      <c r="E101" s="68" t="s">
        <v>84</v>
      </c>
      <c r="F101" s="69"/>
      <c r="G101" s="68" t="s">
        <v>121</v>
      </c>
      <c r="H101" s="70"/>
      <c r="I101" s="69"/>
      <c r="J101" s="17"/>
      <c r="K101" s="49">
        <f>K102+K110</f>
        <v>637.83799999999997</v>
      </c>
      <c r="L101" s="49">
        <f>L102+L110</f>
        <v>350</v>
      </c>
      <c r="M101" s="49">
        <f>M102+M110</f>
        <v>250</v>
      </c>
      <c r="S101" s="8"/>
    </row>
    <row r="102" spans="1:19" ht="45.75" customHeight="1" x14ac:dyDescent="0.2">
      <c r="A102" s="12">
        <v>81</v>
      </c>
      <c r="B102" s="16" t="s">
        <v>131</v>
      </c>
      <c r="C102" s="68" t="s">
        <v>160</v>
      </c>
      <c r="D102" s="69"/>
      <c r="E102" s="68" t="s">
        <v>84</v>
      </c>
      <c r="F102" s="69"/>
      <c r="G102" s="68" t="s">
        <v>123</v>
      </c>
      <c r="H102" s="70"/>
      <c r="I102" s="69"/>
      <c r="J102" s="17"/>
      <c r="K102" s="49">
        <f>K103</f>
        <v>637.83799999999997</v>
      </c>
      <c r="L102" s="49">
        <f>L106+L107+L109</f>
        <v>350</v>
      </c>
      <c r="M102" s="49">
        <f>M106+M107+M109</f>
        <v>250</v>
      </c>
      <c r="S102" s="8"/>
    </row>
    <row r="103" spans="1:19" ht="25.5" customHeight="1" x14ac:dyDescent="0.2">
      <c r="A103" s="12">
        <v>82</v>
      </c>
      <c r="B103" s="19" t="s">
        <v>172</v>
      </c>
      <c r="C103" s="68" t="s">
        <v>160</v>
      </c>
      <c r="D103" s="69"/>
      <c r="E103" s="68" t="s">
        <v>84</v>
      </c>
      <c r="F103" s="69"/>
      <c r="G103" s="68" t="s">
        <v>123</v>
      </c>
      <c r="H103" s="70"/>
      <c r="I103" s="69"/>
      <c r="J103" s="17" t="s">
        <v>165</v>
      </c>
      <c r="K103" s="49">
        <f>K104+K105+K106+K107+K108+K109</f>
        <v>637.83799999999997</v>
      </c>
      <c r="L103" s="49">
        <v>250</v>
      </c>
      <c r="M103" s="49">
        <v>150</v>
      </c>
      <c r="S103" s="8"/>
    </row>
    <row r="104" spans="1:19" ht="20.25" customHeight="1" x14ac:dyDescent="0.2">
      <c r="A104" s="12">
        <v>83</v>
      </c>
      <c r="B104" s="19" t="s">
        <v>183</v>
      </c>
      <c r="C104" s="68" t="s">
        <v>160</v>
      </c>
      <c r="D104" s="69"/>
      <c r="E104" s="68" t="s">
        <v>84</v>
      </c>
      <c r="F104" s="69"/>
      <c r="G104" s="68" t="s">
        <v>184</v>
      </c>
      <c r="H104" s="70"/>
      <c r="I104" s="69"/>
      <c r="J104" s="17" t="s">
        <v>18</v>
      </c>
      <c r="K104" s="49">
        <v>220.69709</v>
      </c>
      <c r="L104" s="49">
        <v>250</v>
      </c>
      <c r="M104" s="49">
        <v>150</v>
      </c>
      <c r="S104" s="8"/>
    </row>
    <row r="105" spans="1:19" ht="20.25" customHeight="1" x14ac:dyDescent="0.2">
      <c r="A105" s="12">
        <v>84</v>
      </c>
      <c r="B105" s="19" t="s">
        <v>185</v>
      </c>
      <c r="C105" s="68" t="s">
        <v>160</v>
      </c>
      <c r="D105" s="69"/>
      <c r="E105" s="68" t="s">
        <v>84</v>
      </c>
      <c r="F105" s="69"/>
      <c r="G105" s="68" t="s">
        <v>186</v>
      </c>
      <c r="H105" s="70"/>
      <c r="I105" s="69"/>
      <c r="J105" s="17" t="s">
        <v>18</v>
      </c>
      <c r="K105" s="49">
        <v>0.22091</v>
      </c>
      <c r="L105" s="49">
        <v>250</v>
      </c>
      <c r="M105" s="49">
        <v>150</v>
      </c>
      <c r="S105" s="8"/>
    </row>
    <row r="106" spans="1:19" ht="20.25" customHeight="1" x14ac:dyDescent="0.2">
      <c r="A106" s="12">
        <v>85</v>
      </c>
      <c r="B106" s="19" t="s">
        <v>8</v>
      </c>
      <c r="C106" s="68" t="s">
        <v>160</v>
      </c>
      <c r="D106" s="69"/>
      <c r="E106" s="68" t="s">
        <v>84</v>
      </c>
      <c r="F106" s="69"/>
      <c r="G106" s="68" t="s">
        <v>105</v>
      </c>
      <c r="H106" s="70"/>
      <c r="I106" s="69"/>
      <c r="J106" s="17" t="s">
        <v>18</v>
      </c>
      <c r="K106" s="49">
        <v>227</v>
      </c>
      <c r="L106" s="49">
        <v>250</v>
      </c>
      <c r="M106" s="49">
        <v>150</v>
      </c>
      <c r="S106" s="8"/>
    </row>
    <row r="107" spans="1:19" ht="28.5" customHeight="1" x14ac:dyDescent="0.2">
      <c r="A107" s="12">
        <v>86</v>
      </c>
      <c r="B107" s="19" t="s">
        <v>11</v>
      </c>
      <c r="C107" s="68" t="s">
        <v>160</v>
      </c>
      <c r="D107" s="69"/>
      <c r="E107" s="68" t="s">
        <v>84</v>
      </c>
      <c r="F107" s="69"/>
      <c r="G107" s="68" t="s">
        <v>106</v>
      </c>
      <c r="H107" s="70"/>
      <c r="I107" s="69"/>
      <c r="J107" s="17" t="s">
        <v>18</v>
      </c>
      <c r="K107" s="49">
        <v>50</v>
      </c>
      <c r="L107" s="49">
        <v>0</v>
      </c>
      <c r="M107" s="49">
        <v>0</v>
      </c>
      <c r="S107" s="8"/>
    </row>
    <row r="108" spans="1:19" ht="28.5" customHeight="1" x14ac:dyDescent="0.2">
      <c r="A108" s="12">
        <v>87</v>
      </c>
      <c r="B108" s="19" t="s">
        <v>42</v>
      </c>
      <c r="C108" s="68" t="s">
        <v>160</v>
      </c>
      <c r="D108" s="69"/>
      <c r="E108" s="68" t="s">
        <v>84</v>
      </c>
      <c r="F108" s="69"/>
      <c r="G108" s="68" t="s">
        <v>107</v>
      </c>
      <c r="H108" s="70"/>
      <c r="I108" s="69"/>
      <c r="J108" s="17" t="s">
        <v>18</v>
      </c>
      <c r="K108" s="49">
        <v>67.12</v>
      </c>
      <c r="L108" s="49">
        <v>100</v>
      </c>
      <c r="M108" s="49">
        <v>100</v>
      </c>
      <c r="S108" s="8"/>
    </row>
    <row r="109" spans="1:19" ht="28.5" customHeight="1" x14ac:dyDescent="0.2">
      <c r="A109" s="12">
        <v>88</v>
      </c>
      <c r="B109" s="19" t="s">
        <v>187</v>
      </c>
      <c r="C109" s="68" t="s">
        <v>160</v>
      </c>
      <c r="D109" s="69"/>
      <c r="E109" s="68" t="s">
        <v>84</v>
      </c>
      <c r="F109" s="69"/>
      <c r="G109" s="68" t="s">
        <v>188</v>
      </c>
      <c r="H109" s="70"/>
      <c r="I109" s="69"/>
      <c r="J109" s="17" t="s">
        <v>18</v>
      </c>
      <c r="K109" s="49">
        <v>72.8</v>
      </c>
      <c r="L109" s="49">
        <v>100</v>
      </c>
      <c r="M109" s="49">
        <v>100</v>
      </c>
      <c r="S109" s="8"/>
    </row>
    <row r="110" spans="1:19" ht="36" customHeight="1" x14ac:dyDescent="0.2">
      <c r="A110" s="12">
        <v>89</v>
      </c>
      <c r="B110" s="21" t="s">
        <v>130</v>
      </c>
      <c r="C110" s="68" t="s">
        <v>160</v>
      </c>
      <c r="D110" s="69"/>
      <c r="E110" s="68" t="s">
        <v>84</v>
      </c>
      <c r="F110" s="69"/>
      <c r="G110" s="68" t="s">
        <v>122</v>
      </c>
      <c r="H110" s="70"/>
      <c r="I110" s="69"/>
      <c r="J110" s="17"/>
      <c r="K110" s="49">
        <f>K111</f>
        <v>0</v>
      </c>
      <c r="L110" s="49">
        <f>L111</f>
        <v>0</v>
      </c>
      <c r="M110" s="49">
        <f>M111</f>
        <v>0</v>
      </c>
      <c r="S110" s="8"/>
    </row>
    <row r="111" spans="1:19" ht="18" customHeight="1" x14ac:dyDescent="0.2">
      <c r="A111" s="12">
        <v>90</v>
      </c>
      <c r="B111" s="19" t="s">
        <v>31</v>
      </c>
      <c r="C111" s="68" t="s">
        <v>160</v>
      </c>
      <c r="D111" s="69"/>
      <c r="E111" s="68" t="s">
        <v>84</v>
      </c>
      <c r="F111" s="69"/>
      <c r="G111" s="68" t="s">
        <v>108</v>
      </c>
      <c r="H111" s="70"/>
      <c r="I111" s="69"/>
      <c r="J111" s="17" t="s">
        <v>18</v>
      </c>
      <c r="K111" s="49"/>
      <c r="L111" s="49">
        <v>0</v>
      </c>
      <c r="M111" s="49">
        <v>0</v>
      </c>
      <c r="S111" s="8"/>
    </row>
    <row r="112" spans="1:19" ht="12.75" customHeight="1" x14ac:dyDescent="0.2">
      <c r="A112" s="12">
        <v>91</v>
      </c>
      <c r="B112" s="26" t="s">
        <v>65</v>
      </c>
      <c r="C112" s="68" t="s">
        <v>160</v>
      </c>
      <c r="D112" s="69"/>
      <c r="E112" s="68" t="s">
        <v>85</v>
      </c>
      <c r="F112" s="69"/>
      <c r="G112" s="68"/>
      <c r="H112" s="70"/>
      <c r="I112" s="69"/>
      <c r="J112" s="22"/>
      <c r="K112" s="49">
        <f>K113+K121</f>
        <v>4098.5999999999995</v>
      </c>
      <c r="L112" s="49">
        <f t="shared" ref="K112:M113" si="15">L113</f>
        <v>3500</v>
      </c>
      <c r="M112" s="49">
        <f t="shared" si="15"/>
        <v>3500</v>
      </c>
    </row>
    <row r="113" spans="1:19" ht="30" customHeight="1" x14ac:dyDescent="0.2">
      <c r="A113" s="12">
        <v>92</v>
      </c>
      <c r="B113" s="16" t="s">
        <v>133</v>
      </c>
      <c r="C113" s="68" t="s">
        <v>160</v>
      </c>
      <c r="D113" s="69"/>
      <c r="E113" s="68" t="s">
        <v>86</v>
      </c>
      <c r="F113" s="69"/>
      <c r="G113" s="68" t="s">
        <v>126</v>
      </c>
      <c r="H113" s="70"/>
      <c r="I113" s="69"/>
      <c r="J113" s="23"/>
      <c r="K113" s="49">
        <f t="shared" si="15"/>
        <v>3569.18</v>
      </c>
      <c r="L113" s="49">
        <f t="shared" si="15"/>
        <v>3500</v>
      </c>
      <c r="M113" s="49">
        <f t="shared" si="15"/>
        <v>3500</v>
      </c>
      <c r="S113">
        <f>[1]Лист3!$B$21+[1]Лист3!$B$26</f>
        <v>17229.600000000002</v>
      </c>
    </row>
    <row r="114" spans="1:19" ht="33" customHeight="1" x14ac:dyDescent="0.2">
      <c r="A114" s="12">
        <v>93</v>
      </c>
      <c r="B114" s="16" t="s">
        <v>134</v>
      </c>
      <c r="C114" s="68" t="s">
        <v>160</v>
      </c>
      <c r="D114" s="69"/>
      <c r="E114" s="68" t="s">
        <v>86</v>
      </c>
      <c r="F114" s="69"/>
      <c r="G114" s="68" t="s">
        <v>127</v>
      </c>
      <c r="H114" s="70"/>
      <c r="I114" s="69"/>
      <c r="J114" s="23"/>
      <c r="K114" s="49">
        <f>K116+K117</f>
        <v>3569.18</v>
      </c>
      <c r="L114" s="49">
        <f>L116</f>
        <v>3500</v>
      </c>
      <c r="M114" s="49">
        <f>M116</f>
        <v>3500</v>
      </c>
    </row>
    <row r="115" spans="1:19" ht="25.5" customHeight="1" x14ac:dyDescent="0.2">
      <c r="A115" s="12">
        <v>94</v>
      </c>
      <c r="B115" s="19" t="s">
        <v>171</v>
      </c>
      <c r="C115" s="68" t="s">
        <v>160</v>
      </c>
      <c r="D115" s="69"/>
      <c r="E115" s="68" t="s">
        <v>86</v>
      </c>
      <c r="F115" s="69"/>
      <c r="G115" s="68" t="s">
        <v>109</v>
      </c>
      <c r="H115" s="70"/>
      <c r="I115" s="69"/>
      <c r="J115" s="22">
        <v>600</v>
      </c>
      <c r="K115" s="49">
        <v>3469.18</v>
      </c>
      <c r="L115" s="49">
        <v>3500</v>
      </c>
      <c r="M115" s="49">
        <v>3500</v>
      </c>
    </row>
    <row r="116" spans="1:19" ht="42.75" customHeight="1" x14ac:dyDescent="0.2">
      <c r="A116" s="12">
        <v>95</v>
      </c>
      <c r="B116" s="19" t="s">
        <v>40</v>
      </c>
      <c r="C116" s="68" t="s">
        <v>160</v>
      </c>
      <c r="D116" s="69"/>
      <c r="E116" s="68" t="s">
        <v>86</v>
      </c>
      <c r="F116" s="69"/>
      <c r="G116" s="68" t="s">
        <v>109</v>
      </c>
      <c r="H116" s="70"/>
      <c r="I116" s="69"/>
      <c r="J116" s="22">
        <v>611</v>
      </c>
      <c r="K116" s="49">
        <v>3469.18</v>
      </c>
      <c r="L116" s="49">
        <v>3500</v>
      </c>
      <c r="M116" s="49">
        <v>3500</v>
      </c>
    </row>
    <row r="117" spans="1:19" ht="24.75" customHeight="1" x14ac:dyDescent="0.2">
      <c r="A117" s="12">
        <v>96</v>
      </c>
      <c r="B117" s="19" t="s">
        <v>49</v>
      </c>
      <c r="C117" s="68" t="s">
        <v>160</v>
      </c>
      <c r="D117" s="69"/>
      <c r="E117" s="68" t="s">
        <v>86</v>
      </c>
      <c r="F117" s="69"/>
      <c r="G117" s="68" t="s">
        <v>109</v>
      </c>
      <c r="H117" s="70"/>
      <c r="I117" s="69"/>
      <c r="J117" s="22">
        <v>612</v>
      </c>
      <c r="K117" s="49">
        <v>100</v>
      </c>
      <c r="L117" s="49"/>
      <c r="M117" s="49"/>
    </row>
    <row r="118" spans="1:19" ht="24" hidden="1" customHeight="1" x14ac:dyDescent="0.2">
      <c r="A118" s="12">
        <v>80</v>
      </c>
      <c r="B118" s="52" t="s">
        <v>49</v>
      </c>
      <c r="C118" s="68" t="s">
        <v>161</v>
      </c>
      <c r="D118" s="69"/>
      <c r="E118" s="68" t="s">
        <v>86</v>
      </c>
      <c r="F118" s="69"/>
      <c r="G118" s="68" t="s">
        <v>127</v>
      </c>
      <c r="H118" s="70"/>
      <c r="I118" s="69"/>
      <c r="J118" s="28">
        <v>612</v>
      </c>
      <c r="K118" s="51">
        <f>K119</f>
        <v>0</v>
      </c>
      <c r="L118" s="51">
        <v>0</v>
      </c>
      <c r="M118" s="51">
        <v>0</v>
      </c>
    </row>
    <row r="119" spans="1:19" ht="24" hidden="1" customHeight="1" x14ac:dyDescent="0.2">
      <c r="A119" s="12">
        <v>81</v>
      </c>
      <c r="B119" s="52" t="s">
        <v>55</v>
      </c>
      <c r="C119" s="68" t="s">
        <v>162</v>
      </c>
      <c r="D119" s="69"/>
      <c r="E119" s="68" t="s">
        <v>86</v>
      </c>
      <c r="F119" s="69"/>
      <c r="G119" s="68" t="s">
        <v>109</v>
      </c>
      <c r="H119" s="70"/>
      <c r="I119" s="69"/>
      <c r="J119" s="28">
        <v>612</v>
      </c>
      <c r="K119" s="51"/>
      <c r="L119" s="51"/>
      <c r="M119" s="51"/>
    </row>
    <row r="120" spans="1:19" ht="15.75" customHeight="1" x14ac:dyDescent="0.2">
      <c r="A120" s="12">
        <v>97</v>
      </c>
      <c r="B120" s="30" t="s">
        <v>170</v>
      </c>
      <c r="C120" s="68" t="s">
        <v>160</v>
      </c>
      <c r="D120" s="69"/>
      <c r="E120" s="68" t="s">
        <v>86</v>
      </c>
      <c r="F120" s="69"/>
      <c r="G120" s="68" t="s">
        <v>89</v>
      </c>
      <c r="H120" s="70"/>
      <c r="I120" s="69"/>
      <c r="J120" s="29" t="s">
        <v>169</v>
      </c>
      <c r="K120" s="51">
        <v>529.41999999999996</v>
      </c>
      <c r="L120" s="51">
        <v>0</v>
      </c>
      <c r="M120" s="51"/>
    </row>
    <row r="121" spans="1:19" ht="47.25" customHeight="1" x14ac:dyDescent="0.2">
      <c r="A121" s="12">
        <v>98</v>
      </c>
      <c r="B121" s="30" t="s">
        <v>27</v>
      </c>
      <c r="C121" s="68" t="s">
        <v>160</v>
      </c>
      <c r="D121" s="69"/>
      <c r="E121" s="68" t="s">
        <v>86</v>
      </c>
      <c r="F121" s="69"/>
      <c r="G121" s="68" t="s">
        <v>89</v>
      </c>
      <c r="H121" s="70"/>
      <c r="I121" s="69"/>
      <c r="J121" s="29" t="s">
        <v>26</v>
      </c>
      <c r="K121" s="51">
        <v>529.41999999999996</v>
      </c>
      <c r="L121" s="51">
        <v>0</v>
      </c>
      <c r="M121" s="51"/>
    </row>
    <row r="122" spans="1:19" s="34" customFormat="1" ht="24" customHeight="1" x14ac:dyDescent="0.2">
      <c r="A122" s="36">
        <v>99</v>
      </c>
      <c r="B122" s="43" t="s">
        <v>34</v>
      </c>
      <c r="C122" s="68" t="s">
        <v>160</v>
      </c>
      <c r="D122" s="69"/>
      <c r="E122" s="76">
        <v>1000</v>
      </c>
      <c r="F122" s="77"/>
      <c r="G122" s="71"/>
      <c r="H122" s="79"/>
      <c r="I122" s="72"/>
      <c r="J122" s="44"/>
      <c r="K122" s="54">
        <f t="shared" ref="K122:M124" si="16">K123</f>
        <v>12</v>
      </c>
      <c r="L122" s="54">
        <f t="shared" si="16"/>
        <v>12</v>
      </c>
      <c r="M122" s="54">
        <f t="shared" si="16"/>
        <v>12</v>
      </c>
      <c r="Q122" s="35"/>
    </row>
    <row r="123" spans="1:19" ht="17.25" customHeight="1" x14ac:dyDescent="0.2">
      <c r="A123" s="12">
        <v>100</v>
      </c>
      <c r="B123" s="27" t="s">
        <v>35</v>
      </c>
      <c r="C123" s="68" t="s">
        <v>160</v>
      </c>
      <c r="D123" s="69"/>
      <c r="E123" s="76">
        <v>1001</v>
      </c>
      <c r="F123" s="77"/>
      <c r="G123" s="68"/>
      <c r="H123" s="70"/>
      <c r="I123" s="69"/>
      <c r="J123" s="29"/>
      <c r="K123" s="51">
        <f t="shared" si="16"/>
        <v>12</v>
      </c>
      <c r="L123" s="51">
        <f t="shared" si="16"/>
        <v>12</v>
      </c>
      <c r="M123" s="51">
        <f t="shared" si="16"/>
        <v>12</v>
      </c>
    </row>
    <row r="124" spans="1:19" ht="24" customHeight="1" x14ac:dyDescent="0.2">
      <c r="A124" s="12">
        <v>101</v>
      </c>
      <c r="B124" s="21" t="s">
        <v>135</v>
      </c>
      <c r="C124" s="68" t="s">
        <v>160</v>
      </c>
      <c r="D124" s="69"/>
      <c r="E124" s="76">
        <v>1001</v>
      </c>
      <c r="F124" s="77"/>
      <c r="G124" s="68" t="s">
        <v>112</v>
      </c>
      <c r="H124" s="70"/>
      <c r="I124" s="69"/>
      <c r="J124" s="29"/>
      <c r="K124" s="51">
        <f t="shared" si="16"/>
        <v>12</v>
      </c>
      <c r="L124" s="51">
        <f t="shared" si="16"/>
        <v>12</v>
      </c>
      <c r="M124" s="51">
        <f t="shared" si="16"/>
        <v>12</v>
      </c>
    </row>
    <row r="125" spans="1:19" ht="42.75" customHeight="1" x14ac:dyDescent="0.2">
      <c r="A125" s="12">
        <v>102</v>
      </c>
      <c r="B125" s="21" t="s">
        <v>141</v>
      </c>
      <c r="C125" s="68" t="s">
        <v>160</v>
      </c>
      <c r="D125" s="69"/>
      <c r="E125" s="76">
        <v>1001</v>
      </c>
      <c r="F125" s="77"/>
      <c r="G125" s="68" t="s">
        <v>113</v>
      </c>
      <c r="H125" s="70"/>
      <c r="I125" s="69"/>
      <c r="J125" s="29"/>
      <c r="K125" s="51">
        <f>K127</f>
        <v>12</v>
      </c>
      <c r="L125" s="51">
        <f>L127</f>
        <v>12</v>
      </c>
      <c r="M125" s="51">
        <f>M127</f>
        <v>12</v>
      </c>
    </row>
    <row r="126" spans="1:19" ht="17.25" customHeight="1" x14ac:dyDescent="0.2">
      <c r="A126" s="12">
        <v>103</v>
      </c>
      <c r="B126" s="30" t="s">
        <v>168</v>
      </c>
      <c r="C126" s="68" t="s">
        <v>160</v>
      </c>
      <c r="D126" s="69"/>
      <c r="E126" s="76">
        <v>1001</v>
      </c>
      <c r="F126" s="77"/>
      <c r="G126" s="68" t="s">
        <v>110</v>
      </c>
      <c r="H126" s="70"/>
      <c r="I126" s="69"/>
      <c r="J126" s="29" t="s">
        <v>167</v>
      </c>
      <c r="K126" s="51">
        <v>12</v>
      </c>
      <c r="L126" s="51">
        <v>12</v>
      </c>
      <c r="M126" s="51">
        <v>12</v>
      </c>
    </row>
    <row r="127" spans="1:19" ht="17.25" customHeight="1" x14ac:dyDescent="0.2">
      <c r="A127" s="12">
        <v>104</v>
      </c>
      <c r="B127" s="30" t="s">
        <v>36</v>
      </c>
      <c r="C127" s="68" t="s">
        <v>160</v>
      </c>
      <c r="D127" s="69"/>
      <c r="E127" s="76">
        <v>1001</v>
      </c>
      <c r="F127" s="77"/>
      <c r="G127" s="68" t="s">
        <v>110</v>
      </c>
      <c r="H127" s="70"/>
      <c r="I127" s="69"/>
      <c r="J127" s="29" t="s">
        <v>38</v>
      </c>
      <c r="K127" s="51">
        <v>12</v>
      </c>
      <c r="L127" s="51">
        <v>12</v>
      </c>
      <c r="M127" s="51">
        <v>12</v>
      </c>
    </row>
    <row r="128" spans="1:19" ht="18" customHeight="1" x14ac:dyDescent="0.2">
      <c r="A128" s="12">
        <v>105</v>
      </c>
      <c r="B128" s="30" t="s">
        <v>52</v>
      </c>
      <c r="C128" s="76"/>
      <c r="D128" s="77"/>
      <c r="E128" s="76"/>
      <c r="F128" s="77"/>
      <c r="G128" s="68"/>
      <c r="H128" s="70"/>
      <c r="I128" s="69"/>
      <c r="J128" s="29"/>
      <c r="K128" s="51"/>
      <c r="L128" s="51">
        <v>199.13</v>
      </c>
      <c r="M128" s="51">
        <v>394.85</v>
      </c>
    </row>
    <row r="129" spans="1:19" s="34" customFormat="1" ht="13.5" thickBot="1" x14ac:dyDescent="0.25">
      <c r="A129" s="36">
        <v>106</v>
      </c>
      <c r="B129" s="45" t="s">
        <v>16</v>
      </c>
      <c r="C129" s="76"/>
      <c r="D129" s="77"/>
      <c r="E129" s="76"/>
      <c r="F129" s="77"/>
      <c r="G129" s="89"/>
      <c r="H129" s="90"/>
      <c r="I129" s="91"/>
      <c r="J129" s="46"/>
      <c r="K129" s="58">
        <f>K14+K41+K48+K58+K86+K112+K122</f>
        <v>10317.982</v>
      </c>
      <c r="L129" s="58">
        <f>L14+L41+L48+L58+L86+L112+L122+L128</f>
        <v>7965.2500000000009</v>
      </c>
      <c r="M129" s="58">
        <f>M14+M41+M48+M58+M86+M112+M122+M128</f>
        <v>7897.02</v>
      </c>
      <c r="N129" s="47" t="e">
        <f>N14+N41+N48+N58+N86+N112+N122+#REF!+N128</f>
        <v>#REF!</v>
      </c>
      <c r="O129" s="47" t="e">
        <f>O14+O41+O48+O58+O86+O112+O122+#REF!+O128</f>
        <v>#REF!</v>
      </c>
      <c r="P129" s="47" t="e">
        <f>P14+P41+P48+P58+P86+P112+P122+#REF!+P128</f>
        <v>#REF!</v>
      </c>
      <c r="Q129" s="47" t="e">
        <f>Q14+Q41+Q48+Q58+Q86+Q112+Q122+#REF!+Q128</f>
        <v>#REF!</v>
      </c>
      <c r="R129" s="47" t="e">
        <f>R14+R41+R48+R58+R86+R112+R122+#REF!+R128</f>
        <v>#REF!</v>
      </c>
      <c r="S129" s="47" t="e">
        <f>S14+S41+S48+S58+S86+S112+S122+#REF!+S128</f>
        <v>#REF!</v>
      </c>
    </row>
    <row r="130" spans="1:19" x14ac:dyDescent="0.2">
      <c r="K130" s="59"/>
      <c r="L130" s="59"/>
      <c r="M130" s="59"/>
    </row>
    <row r="133" spans="1:19" x14ac:dyDescent="0.2">
      <c r="L133" s="18"/>
      <c r="M133" s="18"/>
    </row>
    <row r="137" spans="1:19" x14ac:dyDescent="0.2">
      <c r="K137" s="18"/>
      <c r="L137" s="18"/>
      <c r="M137" s="18"/>
    </row>
  </sheetData>
  <mergeCells count="366">
    <mergeCell ref="C108:D108"/>
    <mergeCell ref="E108:F108"/>
    <mergeCell ref="G108:I108"/>
    <mergeCell ref="C76:D76"/>
    <mergeCell ref="E76:F76"/>
    <mergeCell ref="G76:I76"/>
    <mergeCell ref="C105:D105"/>
    <mergeCell ref="E105:F105"/>
    <mergeCell ref="G105:I105"/>
    <mergeCell ref="C104:D104"/>
    <mergeCell ref="E104:F104"/>
    <mergeCell ref="G104:I104"/>
    <mergeCell ref="E95:F95"/>
    <mergeCell ref="E96:F96"/>
    <mergeCell ref="E99:F99"/>
    <mergeCell ref="E92:F92"/>
    <mergeCell ref="E93:F93"/>
    <mergeCell ref="E94:F94"/>
    <mergeCell ref="E86:F86"/>
    <mergeCell ref="E87:F87"/>
    <mergeCell ref="E88:F88"/>
    <mergeCell ref="E89:F89"/>
    <mergeCell ref="E91:F91"/>
    <mergeCell ref="E98:F98"/>
    <mergeCell ref="E30:F30"/>
    <mergeCell ref="E31:F31"/>
    <mergeCell ref="E32:F32"/>
    <mergeCell ref="E34:F34"/>
    <mergeCell ref="E62:F62"/>
    <mergeCell ref="M10:M11"/>
    <mergeCell ref="B9:M9"/>
    <mergeCell ref="E47:F47"/>
    <mergeCell ref="E48:F48"/>
    <mergeCell ref="E52:F52"/>
    <mergeCell ref="E53:F53"/>
    <mergeCell ref="E54:F54"/>
    <mergeCell ref="E57:F57"/>
    <mergeCell ref="G41:I41"/>
    <mergeCell ref="G42:I42"/>
    <mergeCell ref="G43:I43"/>
    <mergeCell ref="G44:I44"/>
    <mergeCell ref="G34:I34"/>
    <mergeCell ref="G35:I35"/>
    <mergeCell ref="G36:I36"/>
    <mergeCell ref="G37:I37"/>
    <mergeCell ref="G38:I38"/>
    <mergeCell ref="G54:I54"/>
    <mergeCell ref="G57:I57"/>
    <mergeCell ref="B6:M6"/>
    <mergeCell ref="B7:M7"/>
    <mergeCell ref="B8:M8"/>
    <mergeCell ref="J10:J11"/>
    <mergeCell ref="K10:K11"/>
    <mergeCell ref="L10:L11"/>
    <mergeCell ref="E20:F20"/>
    <mergeCell ref="E14:F14"/>
    <mergeCell ref="E15:F15"/>
    <mergeCell ref="E16:F16"/>
    <mergeCell ref="E17:F17"/>
    <mergeCell ref="E19:F19"/>
    <mergeCell ref="C10:D11"/>
    <mergeCell ref="C12:D12"/>
    <mergeCell ref="C13:D13"/>
    <mergeCell ref="C14:D14"/>
    <mergeCell ref="C15:D15"/>
    <mergeCell ref="C16:D16"/>
    <mergeCell ref="C17:D17"/>
    <mergeCell ref="C19:D19"/>
    <mergeCell ref="C20:D20"/>
    <mergeCell ref="E12:F12"/>
    <mergeCell ref="G12:I12"/>
    <mergeCell ref="C18:D18"/>
    <mergeCell ref="G128:I128"/>
    <mergeCell ref="G129:I129"/>
    <mergeCell ref="I4:K4"/>
    <mergeCell ref="A10:A11"/>
    <mergeCell ref="B10:B11"/>
    <mergeCell ref="E10:F11"/>
    <mergeCell ref="E21:F21"/>
    <mergeCell ref="E26:F26"/>
    <mergeCell ref="E27:F27"/>
    <mergeCell ref="E29:F29"/>
    <mergeCell ref="E41:F41"/>
    <mergeCell ref="E42:F42"/>
    <mergeCell ref="E43:F43"/>
    <mergeCell ref="E44:F44"/>
    <mergeCell ref="E46:F46"/>
    <mergeCell ref="E35:F35"/>
    <mergeCell ref="E36:F36"/>
    <mergeCell ref="E37:F37"/>
    <mergeCell ref="E38:F38"/>
    <mergeCell ref="E40:F40"/>
    <mergeCell ref="E58:F58"/>
    <mergeCell ref="E59:F59"/>
    <mergeCell ref="E60:F60"/>
    <mergeCell ref="E61:F61"/>
    <mergeCell ref="E74:F74"/>
    <mergeCell ref="E79:F79"/>
    <mergeCell ref="E80:F80"/>
    <mergeCell ref="E63:F63"/>
    <mergeCell ref="E70:F70"/>
    <mergeCell ref="E71:F71"/>
    <mergeCell ref="E72:F72"/>
    <mergeCell ref="E73:F73"/>
    <mergeCell ref="E78:F78"/>
    <mergeCell ref="E77:F77"/>
    <mergeCell ref="E64:F64"/>
    <mergeCell ref="E65:F65"/>
    <mergeCell ref="E66:F66"/>
    <mergeCell ref="E68:F68"/>
    <mergeCell ref="E97:F97"/>
    <mergeCell ref="E90:F90"/>
    <mergeCell ref="E112:F112"/>
    <mergeCell ref="E113:F113"/>
    <mergeCell ref="E114:F114"/>
    <mergeCell ref="E117:F117"/>
    <mergeCell ref="E118:F118"/>
    <mergeCell ref="E109:F109"/>
    <mergeCell ref="E110:F110"/>
    <mergeCell ref="E111:F111"/>
    <mergeCell ref="E100:F100"/>
    <mergeCell ref="E101:F101"/>
    <mergeCell ref="E102:F102"/>
    <mergeCell ref="E106:F106"/>
    <mergeCell ref="E107:F107"/>
    <mergeCell ref="E116:F116"/>
    <mergeCell ref="E129:F129"/>
    <mergeCell ref="G10:I11"/>
    <mergeCell ref="G14:I14"/>
    <mergeCell ref="G15:I15"/>
    <mergeCell ref="G16:I16"/>
    <mergeCell ref="G17:I17"/>
    <mergeCell ref="G19:I19"/>
    <mergeCell ref="G20:I20"/>
    <mergeCell ref="G21:I21"/>
    <mergeCell ref="G26:I26"/>
    <mergeCell ref="G27:I27"/>
    <mergeCell ref="G29:I29"/>
    <mergeCell ref="G30:I30"/>
    <mergeCell ref="G31:I31"/>
    <mergeCell ref="G32:I32"/>
    <mergeCell ref="E123:F123"/>
    <mergeCell ref="E124:F124"/>
    <mergeCell ref="E125:F125"/>
    <mergeCell ref="E127:F127"/>
    <mergeCell ref="E128:F128"/>
    <mergeCell ref="E119:F119"/>
    <mergeCell ref="E121:F121"/>
    <mergeCell ref="E122:F122"/>
    <mergeCell ref="G40:I40"/>
    <mergeCell ref="G58:I58"/>
    <mergeCell ref="G59:I59"/>
    <mergeCell ref="G60:I60"/>
    <mergeCell ref="G46:I46"/>
    <mergeCell ref="G47:I47"/>
    <mergeCell ref="G48:I48"/>
    <mergeCell ref="G52:I52"/>
    <mergeCell ref="G53:I53"/>
    <mergeCell ref="G61:I61"/>
    <mergeCell ref="G51:I51"/>
    <mergeCell ref="G49:I49"/>
    <mergeCell ref="G50:I50"/>
    <mergeCell ref="G62:I62"/>
    <mergeCell ref="G63:I63"/>
    <mergeCell ref="G70:I70"/>
    <mergeCell ref="G71:I71"/>
    <mergeCell ref="G78:I78"/>
    <mergeCell ref="G77:I77"/>
    <mergeCell ref="G65:I65"/>
    <mergeCell ref="G66:I66"/>
    <mergeCell ref="G68:I68"/>
    <mergeCell ref="G69:I69"/>
    <mergeCell ref="G127:I127"/>
    <mergeCell ref="G121:I121"/>
    <mergeCell ref="G122:I122"/>
    <mergeCell ref="G123:I123"/>
    <mergeCell ref="G124:I124"/>
    <mergeCell ref="G125:I125"/>
    <mergeCell ref="G113:I113"/>
    <mergeCell ref="G114:I114"/>
    <mergeCell ref="G117:I117"/>
    <mergeCell ref="G118:I118"/>
    <mergeCell ref="G119:I119"/>
    <mergeCell ref="G116:I116"/>
    <mergeCell ref="G111:I111"/>
    <mergeCell ref="G112:I112"/>
    <mergeCell ref="G99:I99"/>
    <mergeCell ref="G100:I100"/>
    <mergeCell ref="G101:I101"/>
    <mergeCell ref="G102:I102"/>
    <mergeCell ref="G106:I106"/>
    <mergeCell ref="G93:I93"/>
    <mergeCell ref="G94:I94"/>
    <mergeCell ref="G95:I95"/>
    <mergeCell ref="G96:I96"/>
    <mergeCell ref="G98:I98"/>
    <mergeCell ref="G97:I97"/>
    <mergeCell ref="E23:F23"/>
    <mergeCell ref="G23:I23"/>
    <mergeCell ref="E25:F25"/>
    <mergeCell ref="G25:I25"/>
    <mergeCell ref="E22:F22"/>
    <mergeCell ref="G22:I22"/>
    <mergeCell ref="G107:I107"/>
    <mergeCell ref="G109:I109"/>
    <mergeCell ref="G110:I110"/>
    <mergeCell ref="G87:I87"/>
    <mergeCell ref="G88:I88"/>
    <mergeCell ref="G89:I89"/>
    <mergeCell ref="G91:I91"/>
    <mergeCell ref="G81:I81"/>
    <mergeCell ref="G82:I82"/>
    <mergeCell ref="G83:I83"/>
    <mergeCell ref="G85:I85"/>
    <mergeCell ref="G86:I86"/>
    <mergeCell ref="G92:I92"/>
    <mergeCell ref="G72:I72"/>
    <mergeCell ref="G73:I73"/>
    <mergeCell ref="G74:I74"/>
    <mergeCell ref="G79:I79"/>
    <mergeCell ref="G80:I80"/>
    <mergeCell ref="C21:D21"/>
    <mergeCell ref="C22:D22"/>
    <mergeCell ref="C23:D23"/>
    <mergeCell ref="C25:D25"/>
    <mergeCell ref="C26:D26"/>
    <mergeCell ref="C27:D27"/>
    <mergeCell ref="C29:D29"/>
    <mergeCell ref="C30:D30"/>
    <mergeCell ref="C31:D31"/>
    <mergeCell ref="C57:D57"/>
    <mergeCell ref="C55:D55"/>
    <mergeCell ref="C32:D32"/>
    <mergeCell ref="C34:D34"/>
    <mergeCell ref="C35:D35"/>
    <mergeCell ref="C36:D36"/>
    <mergeCell ref="C37:D37"/>
    <mergeCell ref="C38:D38"/>
    <mergeCell ref="C40:D40"/>
    <mergeCell ref="C41:D41"/>
    <mergeCell ref="C42:D42"/>
    <mergeCell ref="C51:D51"/>
    <mergeCell ref="C49:D49"/>
    <mergeCell ref="C50:D50"/>
    <mergeCell ref="C56:D5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93:D93"/>
    <mergeCell ref="C94:D94"/>
    <mergeCell ref="C95:D95"/>
    <mergeCell ref="C96:D96"/>
    <mergeCell ref="C98:D98"/>
    <mergeCell ref="C99:D99"/>
    <mergeCell ref="C90:D90"/>
    <mergeCell ref="C79:D79"/>
    <mergeCell ref="C80:D80"/>
    <mergeCell ref="C81:D81"/>
    <mergeCell ref="C82:D82"/>
    <mergeCell ref="C83:D83"/>
    <mergeCell ref="C85:D85"/>
    <mergeCell ref="C86:D86"/>
    <mergeCell ref="C87:D87"/>
    <mergeCell ref="C88:D88"/>
    <mergeCell ref="C127:D127"/>
    <mergeCell ref="C128:D128"/>
    <mergeCell ref="C129:D129"/>
    <mergeCell ref="E13:M13"/>
    <mergeCell ref="C113:D113"/>
    <mergeCell ref="C114:D114"/>
    <mergeCell ref="C116:D116"/>
    <mergeCell ref="C117:D117"/>
    <mergeCell ref="C118:D118"/>
    <mergeCell ref="C119:D119"/>
    <mergeCell ref="C121:D121"/>
    <mergeCell ref="C122:D122"/>
    <mergeCell ref="C123:D123"/>
    <mergeCell ref="C100:D100"/>
    <mergeCell ref="C101:D101"/>
    <mergeCell ref="C102:D102"/>
    <mergeCell ref="C106:D106"/>
    <mergeCell ref="C107:D107"/>
    <mergeCell ref="C109:D109"/>
    <mergeCell ref="C110:D110"/>
    <mergeCell ref="C111:D111"/>
    <mergeCell ref="C112:D112"/>
    <mergeCell ref="C89:D89"/>
    <mergeCell ref="C91:D91"/>
    <mergeCell ref="E18:F18"/>
    <mergeCell ref="G18:I18"/>
    <mergeCell ref="C24:D24"/>
    <mergeCell ref="E24:F24"/>
    <mergeCell ref="G24:I24"/>
    <mergeCell ref="C28:D28"/>
    <mergeCell ref="E28:F28"/>
    <mergeCell ref="G28:I28"/>
    <mergeCell ref="C126:D126"/>
    <mergeCell ref="E126:F126"/>
    <mergeCell ref="G126:I126"/>
    <mergeCell ref="C120:D120"/>
    <mergeCell ref="E120:F120"/>
    <mergeCell ref="G120:I120"/>
    <mergeCell ref="C115:D115"/>
    <mergeCell ref="E115:F115"/>
    <mergeCell ref="G115:I115"/>
    <mergeCell ref="C103:D103"/>
    <mergeCell ref="E103:F103"/>
    <mergeCell ref="G103:I103"/>
    <mergeCell ref="C97:D97"/>
    <mergeCell ref="C124:D124"/>
    <mergeCell ref="C125:D125"/>
    <mergeCell ref="C92:D92"/>
    <mergeCell ref="G90:I90"/>
    <mergeCell ref="C84:D84"/>
    <mergeCell ref="E84:F84"/>
    <mergeCell ref="G84:I84"/>
    <mergeCell ref="C75:D75"/>
    <mergeCell ref="E75:F75"/>
    <mergeCell ref="G75:I75"/>
    <mergeCell ref="C67:D67"/>
    <mergeCell ref="E67:F67"/>
    <mergeCell ref="G67:I67"/>
    <mergeCell ref="C68:D68"/>
    <mergeCell ref="C69:D69"/>
    <mergeCell ref="C70:D70"/>
    <mergeCell ref="C71:D71"/>
    <mergeCell ref="C72:D72"/>
    <mergeCell ref="C73:D73"/>
    <mergeCell ref="C74:D74"/>
    <mergeCell ref="C77:D77"/>
    <mergeCell ref="C78:D78"/>
    <mergeCell ref="E81:F81"/>
    <mergeCell ref="E82:F82"/>
    <mergeCell ref="E83:F83"/>
    <mergeCell ref="E69:F69"/>
    <mergeCell ref="E85:F85"/>
    <mergeCell ref="C33:D33"/>
    <mergeCell ref="E33:F33"/>
    <mergeCell ref="G33:I33"/>
    <mergeCell ref="C43:D43"/>
    <mergeCell ref="C44:D44"/>
    <mergeCell ref="C46:D46"/>
    <mergeCell ref="C47:D47"/>
    <mergeCell ref="C48:D48"/>
    <mergeCell ref="C52:D52"/>
    <mergeCell ref="E51:F51"/>
    <mergeCell ref="E49:F49"/>
    <mergeCell ref="E50:F50"/>
    <mergeCell ref="E56:F56"/>
    <mergeCell ref="G56:I56"/>
    <mergeCell ref="E55:F55"/>
    <mergeCell ref="G55:I55"/>
    <mergeCell ref="C45:D45"/>
    <mergeCell ref="E45:F45"/>
    <mergeCell ref="G45:I45"/>
    <mergeCell ref="C39:D39"/>
    <mergeCell ref="E39:F39"/>
    <mergeCell ref="G39:I39"/>
    <mergeCell ref="C53:D53"/>
    <mergeCell ref="C54:D5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ФУЭ администрации Мотыгинского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Sistema</cp:lastModifiedBy>
  <cp:lastPrinted>2016-03-25T09:02:48Z</cp:lastPrinted>
  <dcterms:created xsi:type="dcterms:W3CDTF">2005-09-19T05:52:47Z</dcterms:created>
  <dcterms:modified xsi:type="dcterms:W3CDTF">2016-07-06T02:17:04Z</dcterms:modified>
</cp:coreProperties>
</file>