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Сессия\СЕССИИ  ПЯТОГО  СОЗЫВА\Девятая сессия\Бюджет на 2016 год № 9 - 40\"/>
    </mc:Choice>
  </mc:AlternateContent>
  <bookViews>
    <workbookView xWindow="360" yWindow="120" windowWidth="11340" windowHeight="6735"/>
  </bookViews>
  <sheets>
    <sheet name="ведомственная" sheetId="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0" i="7" l="1"/>
  <c r="K18" i="7" l="1"/>
  <c r="J18" i="7"/>
  <c r="I18" i="7"/>
  <c r="J74" i="7" l="1"/>
  <c r="K74" i="7"/>
  <c r="I74" i="7"/>
  <c r="I52" i="7" l="1"/>
  <c r="I84" i="7"/>
  <c r="K70" i="7"/>
  <c r="J70" i="7"/>
  <c r="I70" i="7"/>
  <c r="K59" i="7"/>
  <c r="J59" i="7"/>
  <c r="I59" i="7"/>
  <c r="K52" i="7"/>
  <c r="J52" i="7"/>
  <c r="J47" i="7" l="1"/>
  <c r="J46" i="7" s="1"/>
  <c r="K47" i="7"/>
  <c r="K46" i="7" s="1"/>
  <c r="I47" i="7"/>
  <c r="I46" i="7" s="1"/>
  <c r="I82" i="7" l="1"/>
  <c r="I81" i="7" s="1"/>
  <c r="I80" i="7" s="1"/>
  <c r="K30" i="7"/>
  <c r="K29" i="7" s="1"/>
  <c r="K82" i="7"/>
  <c r="K81" i="7" s="1"/>
  <c r="K80" i="7" s="1"/>
  <c r="J30" i="7"/>
  <c r="J29" i="7" s="1"/>
  <c r="J28" i="7" s="1"/>
  <c r="J82" i="7"/>
  <c r="J81" i="7" s="1"/>
  <c r="J80" i="7" s="1"/>
  <c r="J51" i="7"/>
  <c r="J50" i="7" s="1"/>
  <c r="K51" i="7"/>
  <c r="K50" i="7" s="1"/>
  <c r="K58" i="7"/>
  <c r="K57" i="7" s="1"/>
  <c r="J58" i="7"/>
  <c r="J57" i="7" s="1"/>
  <c r="K69" i="7"/>
  <c r="K42" i="7"/>
  <c r="K41" i="7" s="1"/>
  <c r="K40" i="7" s="1"/>
  <c r="K39" i="7" s="1"/>
  <c r="K26" i="7"/>
  <c r="K25" i="7" s="1"/>
  <c r="K24" i="7" s="1"/>
  <c r="I51" i="7"/>
  <c r="I50" i="7" s="1"/>
  <c r="I26" i="7"/>
  <c r="I25" i="7" s="1"/>
  <c r="I24" i="7" s="1"/>
  <c r="L93" i="7"/>
  <c r="M93" i="7"/>
  <c r="N93" i="7"/>
  <c r="O93" i="7"/>
  <c r="P93" i="7"/>
  <c r="Q93" i="7"/>
  <c r="J42" i="7"/>
  <c r="J41" i="7" s="1"/>
  <c r="J40" i="7" s="1"/>
  <c r="J39" i="7" s="1"/>
  <c r="J26" i="7"/>
  <c r="J25" i="7" s="1"/>
  <c r="J24" i="7" s="1"/>
  <c r="J16" i="7"/>
  <c r="K16" i="7"/>
  <c r="I16" i="7"/>
  <c r="J45" i="7"/>
  <c r="K45" i="7"/>
  <c r="I45" i="7"/>
  <c r="J69" i="7"/>
  <c r="I69" i="7"/>
  <c r="I67" i="7" s="1"/>
  <c r="I66" i="7" s="1"/>
  <c r="J90" i="7"/>
  <c r="J89" i="7" s="1"/>
  <c r="J88" i="7" s="1"/>
  <c r="J87" i="7" s="1"/>
  <c r="K90" i="7"/>
  <c r="K89" i="7" s="1"/>
  <c r="K88" i="7" s="1"/>
  <c r="K87" i="7" s="1"/>
  <c r="I90" i="7"/>
  <c r="I89" i="7" s="1"/>
  <c r="I88" i="7" s="1"/>
  <c r="I87" i="7" s="1"/>
  <c r="J37" i="7"/>
  <c r="J36" i="7" s="1"/>
  <c r="J35" i="7" s="1"/>
  <c r="J34" i="7" s="1"/>
  <c r="J33" i="7" s="1"/>
  <c r="K37" i="7"/>
  <c r="K36" i="7" s="1"/>
  <c r="K35" i="7" s="1"/>
  <c r="K34" i="7" s="1"/>
  <c r="K33" i="7" s="1"/>
  <c r="I37" i="7"/>
  <c r="I36" i="7" s="1"/>
  <c r="I35" i="7" s="1"/>
  <c r="I34" i="7" s="1"/>
  <c r="I33" i="7" s="1"/>
  <c r="I30" i="7"/>
  <c r="I29" i="7" s="1"/>
  <c r="J78" i="7"/>
  <c r="K78" i="7"/>
  <c r="I78" i="7"/>
  <c r="I73" i="7" s="1"/>
  <c r="J67" i="7"/>
  <c r="K67" i="7"/>
  <c r="I58" i="7"/>
  <c r="I57" i="7" s="1"/>
  <c r="J64" i="7"/>
  <c r="J63" i="7" s="1"/>
  <c r="J62" i="7" s="1"/>
  <c r="K64" i="7"/>
  <c r="K63" i="7" s="1"/>
  <c r="K62" i="7" s="1"/>
  <c r="Q81" i="7"/>
  <c r="K44" i="7" l="1"/>
  <c r="I44" i="7"/>
  <c r="J44" i="7"/>
  <c r="J15" i="7"/>
  <c r="J14" i="7" s="1"/>
  <c r="J13" i="7" s="1"/>
  <c r="J66" i="7"/>
  <c r="K73" i="7"/>
  <c r="K72" i="7" s="1"/>
  <c r="I28" i="7"/>
  <c r="I15" i="7" s="1"/>
  <c r="I14" i="7" s="1"/>
  <c r="I13" i="7" s="1"/>
  <c r="J73" i="7"/>
  <c r="J72" i="7" s="1"/>
  <c r="K66" i="7"/>
  <c r="K28" i="7"/>
  <c r="K15" i="7" s="1"/>
  <c r="K14" i="7" s="1"/>
  <c r="K13" i="7" s="1"/>
  <c r="J61" i="7" l="1"/>
  <c r="J93" i="7"/>
  <c r="I72" i="7"/>
  <c r="K61" i="7"/>
  <c r="K93" i="7" s="1"/>
  <c r="I61" i="7" l="1"/>
  <c r="I93" i="7" s="1"/>
</calcChain>
</file>

<file path=xl/sharedStrings.xml><?xml version="1.0" encoding="utf-8"?>
<sst xmlns="http://schemas.openxmlformats.org/spreadsheetml/2006/main" count="253" uniqueCount="149">
  <si>
    <t>Наименование главных распорядителей  и наименование показателей бюджетной классификации</t>
  </si>
  <si>
    <t>Вид расходов</t>
  </si>
  <si>
    <t>№ строки</t>
  </si>
  <si>
    <t>субвенция</t>
  </si>
  <si>
    <t>местный</t>
  </si>
  <si>
    <t xml:space="preserve">Национальная оборона                                                                     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</si>
  <si>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</si>
  <si>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</si>
  <si>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</si>
  <si>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Другие общегосударственные вопросы</t>
  </si>
  <si>
    <t>Выполнение государственных полномочий по составлению протоколов об административных правонарушениях</t>
  </si>
  <si>
    <t>Организация и содержание мест захоронения</t>
  </si>
  <si>
    <t xml:space="preserve">Обеспечение первичных мер пожарной безопасности за счет средств местного бюджета </t>
  </si>
  <si>
    <t>целевая сатья расходов</t>
  </si>
  <si>
    <t>Расходы на выплату персоналу государственных (муниципальных) органов</t>
  </si>
  <si>
    <t>Содержание автомобильных дорог общего пользования местного значения городских и сельских поселений</t>
  </si>
  <si>
    <t>Всего</t>
  </si>
  <si>
    <t xml:space="preserve">Общегосударственные вопросы </t>
  </si>
  <si>
    <t>240</t>
  </si>
  <si>
    <t>120</t>
  </si>
  <si>
    <t xml:space="preserve">Национальная безопасность и правоохранительная деятельность                                                           </t>
  </si>
  <si>
    <t xml:space="preserve">Обеспечение пожарной безопасности </t>
  </si>
  <si>
    <t>Жилищно-коммунальное хозяйство</t>
  </si>
  <si>
    <t>Жилищное хозяйство</t>
  </si>
  <si>
    <t>Коммунальное хозяйство</t>
  </si>
  <si>
    <t>Национальная экономика</t>
  </si>
  <si>
    <t>540</t>
  </si>
  <si>
    <t>Межбюджетные трансферты бюджнтам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</si>
  <si>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Ремонт муниципального жилищного фонда</t>
  </si>
  <si>
    <t>Другие вопросы в области национальной экономики</t>
  </si>
  <si>
    <t>Ремонт улично-дорожной сети</t>
  </si>
  <si>
    <t>Строительство тратуаров</t>
  </si>
  <si>
    <t>Проведение рыночной оценки муниципального имущества</t>
  </si>
  <si>
    <t>Мобилизационная и вневойсковая подготовка</t>
  </si>
  <si>
    <t>Социальная политика</t>
  </si>
  <si>
    <t>Пенсионное обеспечение</t>
  </si>
  <si>
    <t xml:space="preserve">Пенсии, пособия. </t>
  </si>
  <si>
    <t>0111</t>
  </si>
  <si>
    <t>312</t>
  </si>
  <si>
    <t>Общеэкономические вопросы</t>
  </si>
  <si>
    <t>Субсидии бюджетным учреждениям на финансовое обеспечение муниципального задания на оказание муниципальных услуг</t>
  </si>
  <si>
    <t xml:space="preserve">Резервные фонды </t>
  </si>
  <si>
    <t>Прочие мероприятия по благоустройству городских округов и поселений(уборка несанкционированных свалок)</t>
  </si>
  <si>
    <t>Приложение №6</t>
  </si>
  <si>
    <t>сельского Совета депутатов</t>
  </si>
  <si>
    <t>Сумма  2016</t>
  </si>
  <si>
    <t>Сумма  2017</t>
  </si>
  <si>
    <t>2,4</t>
  </si>
  <si>
    <t>Выполнение кадастровых работ</t>
  </si>
  <si>
    <t>Субсидии бюджетным учреждениям на иные цели</t>
  </si>
  <si>
    <t xml:space="preserve">Расходы на уплату прочих налогов,сборов и иных платежей </t>
  </si>
  <si>
    <t>852</t>
  </si>
  <si>
    <t>Объем условно утвержденных расходов</t>
  </si>
  <si>
    <t>Изготовление технической документации объектов недвижтмости, постановка их на кадастровый учет.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</si>
  <si>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</si>
  <si>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Субсидии бюджетным учреждениям на иные цели 9проведение мероприятий)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</si>
  <si>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</si>
  <si>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Организация временного трудоустройства несовершеннолетних граждан в возрасте от 14 до 18 лет в свободное от учебы время</t>
  </si>
  <si>
    <t>Организация общественных и временных работ</t>
  </si>
  <si>
    <t>870</t>
  </si>
  <si>
    <t>Резервный фонд  Рыбинского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</si>
  <si>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</si>
  <si>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Программа " Муниципальное управление в МО Рыбинский сельсовет на 2015-2017 годы"</t>
  </si>
  <si>
    <t>Подпрограмма " Содействие занятости населения МО Рыбинский сельсовет на 2015-2017 годы"</t>
  </si>
  <si>
    <t>Дорожное хозяйство (дорожные фонды)</t>
  </si>
  <si>
    <t xml:space="preserve">Культура, кинематография </t>
  </si>
  <si>
    <t>Функционирование высшего должностного лица субъекта Российской Федерации и муниципального образования</t>
  </si>
  <si>
    <t>Раздел, подраздел</t>
  </si>
  <si>
    <t>0100</t>
  </si>
  <si>
    <t>0102</t>
  </si>
  <si>
    <t>Ведомственная структура расходов  бюджета на 2016 год и плановый период 2017-2018 года</t>
  </si>
  <si>
    <t>0104</t>
  </si>
  <si>
    <t>0113</t>
  </si>
  <si>
    <t>0200</t>
  </si>
  <si>
    <t>0203</t>
  </si>
  <si>
    <t>0300</t>
  </si>
  <si>
    <t>0310</t>
  </si>
  <si>
    <t>0400</t>
  </si>
  <si>
    <t>0401</t>
  </si>
  <si>
    <t>0409</t>
  </si>
  <si>
    <t>0412</t>
  </si>
  <si>
    <t>0500</t>
  </si>
  <si>
    <t>0501</t>
  </si>
  <si>
    <t>0502</t>
  </si>
  <si>
    <t>0503</t>
  </si>
  <si>
    <t>0800</t>
  </si>
  <si>
    <t>0801</t>
  </si>
  <si>
    <t>0220000210</t>
  </si>
  <si>
    <t>0220075140</t>
  </si>
  <si>
    <t>0220095050</t>
  </si>
  <si>
    <t>0310010110</t>
  </si>
  <si>
    <t>0210000850</t>
  </si>
  <si>
    <t>0210000860</t>
  </si>
  <si>
    <t>0220051180</t>
  </si>
  <si>
    <t>0320096070</t>
  </si>
  <si>
    <t>0290084010</t>
  </si>
  <si>
    <t>0290084020</t>
  </si>
  <si>
    <t>0120075080</t>
  </si>
  <si>
    <t>0120075940</t>
  </si>
  <si>
    <t>0120096020</t>
  </si>
  <si>
    <t>0120096090</t>
  </si>
  <si>
    <t>0110082120</t>
  </si>
  <si>
    <t>0110085300</t>
  </si>
  <si>
    <t>Замена и установка светильников уличного освещения</t>
  </si>
  <si>
    <t>0230097070</t>
  </si>
  <si>
    <t>0110096010</t>
  </si>
  <si>
    <t>0110096030</t>
  </si>
  <si>
    <t>0110096040</t>
  </si>
  <si>
    <t>0120097030</t>
  </si>
  <si>
    <t>0410000650</t>
  </si>
  <si>
    <t>0220001110</t>
  </si>
  <si>
    <t>Сумма  2018</t>
  </si>
  <si>
    <t>0200000000</t>
  </si>
  <si>
    <t>0220000000</t>
  </si>
  <si>
    <t>0300000000</t>
  </si>
  <si>
    <t>0310000000</t>
  </si>
  <si>
    <t>0210000000</t>
  </si>
  <si>
    <t>020000000</t>
  </si>
  <si>
    <t>022000000</t>
  </si>
  <si>
    <t>030000000</t>
  </si>
  <si>
    <t>0320000000</t>
  </si>
  <si>
    <t>0100000000</t>
  </si>
  <si>
    <t>0120000000</t>
  </si>
  <si>
    <t>0110000000</t>
  </si>
  <si>
    <t>011000000</t>
  </si>
  <si>
    <t>0230000000</t>
  </si>
  <si>
    <t>0400000000</t>
  </si>
  <si>
    <t>0410000000</t>
  </si>
  <si>
    <t>тыс.руб</t>
  </si>
  <si>
    <t>Программа "Обеспечение транспортной доступности и коммунальными услугами граждан МО Рыбинский сельсовет" на 2014-2018 годы.</t>
  </si>
  <si>
    <t>Подпрограмма " Развитие и модернизация улично-дорожной сети МО Рыбинский сельсовет Мотыгинского района Красноярского края на 2014-2018 годы."</t>
  </si>
  <si>
    <t>Подпрограмма "Благоустройство и обеспечение устойчивого функционирования объектов жилищно-коммунальной инфраструктуры МО Рыбинский сельсовет на 2014-2018 годы.""</t>
  </si>
  <si>
    <t>Программа "Обеспечение транспортной доступности и коммунальными услугами граждан МО Рыбинский сельсовет" на 2014-2018годы.</t>
  </si>
  <si>
    <t>Программа "Развитие культуры МО Рыбинский сельсовета на 2014-2018 годы"</t>
  </si>
  <si>
    <t>Подпрограмма " Поддержка искусства и народного творчества в МО Рыбинский сельсовет на 2014-2018 годы"</t>
  </si>
  <si>
    <t>Программа " Муниципальное управление в МО Рыбинского сельсовета на 2014-2018 годы"</t>
  </si>
  <si>
    <t>Подпрограмма "Управление муниципальными финансами  и обеспечение реализации муниципальной программы МО Рыбинского сельсовета  на 2014-2018 годы"</t>
  </si>
  <si>
    <t>Программа " Муниципальное управление в МО Рыбинский сельсовет на 2014-2018 годы"</t>
  </si>
  <si>
    <t>Подпрограмма "Управление муниципальным имуществом МО Рыбинский сельсовет  на 2014-2018 годы"</t>
  </si>
  <si>
    <t>Подпрограмма "Управление муниципальными финансами  и обеспечение реализации муниципальной программы МО Рыбинский сельсовет  на 2014-2018 годы"</t>
  </si>
  <si>
    <t>Подпрограмма " Повышение энергетической эффективности и сокращение энергетических издержек в бюджнтном секторе МО Рыбинский сельсовет на 2014-2018 годы."</t>
  </si>
  <si>
    <t>Подпрограмма "Управление муниципальными финансаи  и обеспечение реализации муниципальной программы МО Рыбинского сельсовета  на 2014-2018 годы"</t>
  </si>
  <si>
    <t>Программа " Защита населения от чрезвычайных ситуацй природного и техногенного характера и обеспечение пожарной безопасности в МО Рыбинский сельсовет на 2014-2018 годы."</t>
  </si>
  <si>
    <t>Подпронрамма "Предупреждение и ликвидация чрезвычайных ситуаций на территории МО Рыбинский сельсовет на 2014-2018 годы."</t>
  </si>
  <si>
    <t>Подпронрамма "Обеспечение пожарной безопасности населенных пунктов МО Рыбинский сельсовет на 2014-2018 годы"</t>
  </si>
  <si>
    <t>Иные закупки товаров,работ и услуг для обеспечения государственных (муниципальных) нужд</t>
  </si>
  <si>
    <t>Закупка товаров,работ и услуг для обеспечения государственных (муниципальных) нужд</t>
  </si>
  <si>
    <t>к решению Рыбинского</t>
  </si>
  <si>
    <t>№ 9-40 от 23.12.2015г.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</si>
</sst>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Fill="1" applyBorder="1" applyAlignment="1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164" fontId="0" fillId="0" borderId="0" xfId="0" applyNumberFormat="1"/>
    <xf numFmtId="1" fontId="0" fillId="0" borderId="0" xfId="0" applyNumberFormat="1"/>
    <xf numFmtId="0" fontId="3" fillId="0" borderId="0" xfId="0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justify" vertical="center" wrapText="1"/>
    </xf>
    <xf numFmtId="49" fontId="6" fillId="0" borderId="4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horizontal="right" wrapText="1"/>
    </xf>
    <xf numFmtId="165" fontId="0" fillId="0" borderId="0" xfId="0" applyNumberFormat="1" applyFill="1"/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49" fontId="6" fillId="2" borderId="4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right" wrapText="1"/>
    </xf>
    <xf numFmtId="49" fontId="6" fillId="2" borderId="8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164" fontId="0" fillId="3" borderId="0" xfId="0" applyNumberFormat="1" applyFill="1"/>
    <xf numFmtId="0" fontId="3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vertical="top" wrapText="1"/>
    </xf>
    <xf numFmtId="49" fontId="6" fillId="3" borderId="4" xfId="0" applyNumberFormat="1" applyFont="1" applyFill="1" applyBorder="1" applyAlignment="1">
      <alignment horizontal="right" wrapText="1"/>
    </xf>
    <xf numFmtId="1" fontId="0" fillId="3" borderId="0" xfId="0" applyNumberFormat="1" applyFill="1"/>
    <xf numFmtId="0" fontId="6" fillId="3" borderId="4" xfId="0" applyFont="1" applyFill="1" applyBorder="1" applyAlignment="1">
      <alignment horizontal="justify" vertical="center" wrapText="1"/>
    </xf>
    <xf numFmtId="49" fontId="6" fillId="3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49" fontId="6" fillId="3" borderId="8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wrapText="1"/>
    </xf>
    <xf numFmtId="165" fontId="2" fillId="3" borderId="7" xfId="0" applyNumberFormat="1" applyFont="1" applyFill="1" applyBorder="1" applyAlignment="1" applyProtection="1">
      <alignment horizontal="right" wrapText="1"/>
      <protection locked="0"/>
    </xf>
    <xf numFmtId="2" fontId="5" fillId="3" borderId="10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justify" vertical="center" wrapText="1"/>
    </xf>
    <xf numFmtId="2" fontId="6" fillId="2" borderId="9" xfId="0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vertical="top" wrapText="1"/>
    </xf>
    <xf numFmtId="2" fontId="6" fillId="3" borderId="6" xfId="0" applyNumberFormat="1" applyFont="1" applyFill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vertical="top" wrapText="1"/>
    </xf>
    <xf numFmtId="2" fontId="2" fillId="3" borderId="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6" fillId="3" borderId="1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/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1\&#1052;&#1086;&#1080;%20&#1076;&#1086;&#1082;&#1091;&#1084;&#1077;&#1085;&#1090;&#1099;\Documents%20and%20Settings\komina\&#1052;&#1086;&#1080;%20&#1076;&#1086;&#1082;&#1091;&#1084;&#1077;&#1085;&#1090;&#1099;\&#1073;&#1102;&#1076;&#1078;&#1077;&#1090;%202007\&#1088;&#1091;&#1086;\&#1051;&#1080;&#1089;&#1090;%20Microsoft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 (2)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21">
          <cell r="B21">
            <v>17127.2</v>
          </cell>
        </row>
        <row r="26">
          <cell r="B26">
            <v>102.4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topLeftCell="A107" workbookViewId="0">
      <selection activeCell="G4" sqref="G4:I4"/>
    </sheetView>
  </sheetViews>
  <sheetFormatPr defaultRowHeight="12.75" x14ac:dyDescent="0.2"/>
  <cols>
    <col min="1" max="1" width="4.140625" style="5" customWidth="1"/>
    <col min="2" max="2" width="42.85546875" style="6" customWidth="1"/>
    <col min="3" max="3" width="3.7109375" style="5" customWidth="1"/>
    <col min="4" max="4" width="5" style="5" customWidth="1"/>
    <col min="5" max="5" width="4.28515625" style="5" customWidth="1"/>
    <col min="6" max="6" width="3.7109375" style="5" customWidth="1"/>
    <col min="7" max="7" width="10.7109375" style="5" customWidth="1"/>
    <col min="8" max="8" width="4.28515625" style="5" customWidth="1"/>
    <col min="9" max="9" width="14.5703125" style="5" customWidth="1"/>
    <col min="10" max="10" width="16.140625" style="5" customWidth="1"/>
    <col min="11" max="11" width="17.140625" style="5" customWidth="1"/>
    <col min="12" max="12" width="5" hidden="1" customWidth="1"/>
    <col min="13" max="13" width="4.85546875" hidden="1" customWidth="1"/>
    <col min="14" max="14" width="0" hidden="1" customWidth="1"/>
    <col min="15" max="15" width="7.85546875" style="7" hidden="1" customWidth="1"/>
    <col min="16" max="16" width="10.7109375" hidden="1" customWidth="1"/>
    <col min="17" max="17" width="14.42578125" hidden="1" customWidth="1"/>
  </cols>
  <sheetData>
    <row r="1" spans="1:17" ht="11.25" customHeight="1" x14ac:dyDescent="0.2">
      <c r="B1" s="9"/>
      <c r="C1" s="4"/>
      <c r="D1" s="4"/>
      <c r="E1" s="4"/>
      <c r="F1" s="4"/>
      <c r="G1" s="9" t="s">
        <v>43</v>
      </c>
      <c r="H1" s="4"/>
      <c r="I1" s="4"/>
      <c r="J1" s="4"/>
      <c r="K1" s="4"/>
      <c r="L1" s="2"/>
      <c r="M1" s="2"/>
      <c r="N1" s="2"/>
    </row>
    <row r="2" spans="1:17" ht="11.25" customHeight="1" x14ac:dyDescent="0.2">
      <c r="B2" s="9"/>
      <c r="C2" s="4"/>
      <c r="D2" s="4"/>
      <c r="E2" s="4"/>
      <c r="F2" s="4"/>
      <c r="G2" s="9" t="s">
        <v>147</v>
      </c>
      <c r="H2" s="4"/>
      <c r="I2" s="4"/>
      <c r="J2" s="4"/>
      <c r="K2" s="4"/>
      <c r="L2" s="2"/>
      <c r="M2" s="2"/>
      <c r="N2" s="2"/>
    </row>
    <row r="3" spans="1:17" ht="11.25" customHeight="1" x14ac:dyDescent="0.2">
      <c r="B3" s="9"/>
      <c r="C3" s="4"/>
      <c r="D3" s="4"/>
      <c r="E3" s="4"/>
      <c r="F3" s="4"/>
      <c r="G3" s="9" t="s">
        <v>44</v>
      </c>
      <c r="H3" s="4"/>
      <c r="I3" s="4"/>
      <c r="J3" s="4"/>
      <c r="K3" s="4"/>
      <c r="L3" s="2"/>
      <c r="M3" s="2"/>
      <c r="N3" s="2"/>
    </row>
    <row r="4" spans="1:17" ht="10.5" customHeight="1" x14ac:dyDescent="0.2">
      <c r="B4" s="9"/>
      <c r="C4" s="4"/>
      <c r="D4" s="4"/>
      <c r="E4" s="4"/>
      <c r="F4" s="4"/>
      <c r="G4" s="84" t="s">
        <v>148</v>
      </c>
      <c r="H4" s="84"/>
      <c r="I4" s="84"/>
      <c r="J4" s="4"/>
      <c r="K4" s="4"/>
      <c r="L4" s="2"/>
      <c r="M4" s="2"/>
      <c r="N4" s="2"/>
    </row>
    <row r="5" spans="1:17" ht="9.75" customHeight="1" x14ac:dyDescent="0.2">
      <c r="B5" s="3"/>
      <c r="C5" s="1"/>
      <c r="D5" s="1"/>
      <c r="E5" s="1"/>
      <c r="F5" s="1"/>
      <c r="G5" s="1"/>
      <c r="H5" s="1"/>
      <c r="I5" s="1"/>
      <c r="J5" s="1"/>
      <c r="K5" s="1"/>
    </row>
    <row r="6" spans="1:17" ht="13.5" customHeight="1" x14ac:dyDescent="0.2">
      <c r="B6" s="93"/>
      <c r="C6" s="94"/>
      <c r="D6" s="94"/>
      <c r="E6" s="94"/>
      <c r="F6" s="94"/>
      <c r="G6" s="94"/>
      <c r="H6" s="94"/>
      <c r="I6" s="94"/>
      <c r="J6" s="94"/>
      <c r="K6" s="94"/>
      <c r="L6" s="4"/>
    </row>
    <row r="7" spans="1:17" ht="13.5" customHeight="1" x14ac:dyDescent="0.2">
      <c r="B7" s="93"/>
      <c r="C7" s="95"/>
      <c r="D7" s="95"/>
      <c r="E7" s="95"/>
      <c r="F7" s="95"/>
      <c r="G7" s="95"/>
      <c r="H7" s="95"/>
      <c r="I7" s="95"/>
      <c r="J7" s="95"/>
      <c r="K7" s="95"/>
      <c r="L7" s="4"/>
    </row>
    <row r="8" spans="1:17" ht="13.5" customHeight="1" x14ac:dyDescent="0.2">
      <c r="B8" s="93" t="s">
        <v>70</v>
      </c>
      <c r="C8" s="93"/>
      <c r="D8" s="93"/>
      <c r="E8" s="93"/>
      <c r="F8" s="93"/>
      <c r="G8" s="93"/>
      <c r="H8" s="93"/>
      <c r="I8" s="93"/>
      <c r="J8" s="93"/>
      <c r="K8" s="93"/>
      <c r="L8" s="4"/>
    </row>
    <row r="9" spans="1:17" ht="18" customHeight="1" x14ac:dyDescent="0.2">
      <c r="B9" s="91" t="s">
        <v>128</v>
      </c>
      <c r="C9" s="92"/>
      <c r="D9" s="92"/>
      <c r="E9" s="92"/>
      <c r="F9" s="92"/>
      <c r="G9" s="92"/>
      <c r="H9" s="92"/>
      <c r="I9" s="92"/>
      <c r="J9" s="92"/>
      <c r="K9" s="92"/>
      <c r="L9" s="4"/>
    </row>
    <row r="10" spans="1:17" ht="12.75" customHeight="1" x14ac:dyDescent="0.2">
      <c r="A10" s="85" t="s">
        <v>2</v>
      </c>
      <c r="B10" s="85" t="s">
        <v>0</v>
      </c>
      <c r="C10" s="87" t="s">
        <v>67</v>
      </c>
      <c r="D10" s="88"/>
      <c r="E10" s="72" t="s">
        <v>13</v>
      </c>
      <c r="F10" s="73"/>
      <c r="G10" s="74"/>
      <c r="H10" s="85" t="s">
        <v>1</v>
      </c>
      <c r="I10" s="85" t="s">
        <v>45</v>
      </c>
      <c r="J10" s="85" t="s">
        <v>46</v>
      </c>
      <c r="K10" s="85" t="s">
        <v>111</v>
      </c>
    </row>
    <row r="11" spans="1:17" ht="55.5" customHeight="1" x14ac:dyDescent="0.2">
      <c r="A11" s="86"/>
      <c r="B11" s="86"/>
      <c r="C11" s="89"/>
      <c r="D11" s="90"/>
      <c r="E11" s="75"/>
      <c r="F11" s="76"/>
      <c r="G11" s="77"/>
      <c r="H11" s="86"/>
      <c r="I11" s="86"/>
      <c r="J11" s="86"/>
      <c r="K11" s="86"/>
      <c r="P11" t="s">
        <v>3</v>
      </c>
      <c r="Q11" t="s">
        <v>4</v>
      </c>
    </row>
    <row r="12" spans="1:17" ht="10.5" customHeight="1" x14ac:dyDescent="0.2">
      <c r="A12" s="10"/>
      <c r="B12" s="11">
        <v>1</v>
      </c>
      <c r="C12" s="96">
        <v>2</v>
      </c>
      <c r="D12" s="97"/>
      <c r="E12" s="96">
        <v>3</v>
      </c>
      <c r="F12" s="98"/>
      <c r="G12" s="97"/>
      <c r="H12" s="11">
        <v>4</v>
      </c>
      <c r="I12" s="12">
        <v>5</v>
      </c>
      <c r="J12" s="12">
        <v>6</v>
      </c>
      <c r="K12" s="12">
        <v>7</v>
      </c>
    </row>
    <row r="13" spans="1:17" s="35" customFormat="1" ht="12.75" customHeight="1" x14ac:dyDescent="0.2">
      <c r="A13" s="32"/>
      <c r="B13" s="33" t="s">
        <v>17</v>
      </c>
      <c r="C13" s="67" t="s">
        <v>68</v>
      </c>
      <c r="D13" s="69"/>
      <c r="E13" s="78"/>
      <c r="F13" s="79"/>
      <c r="G13" s="80"/>
      <c r="H13" s="34"/>
      <c r="I13" s="49">
        <f>I14</f>
        <v>3262.2000000000003</v>
      </c>
      <c r="J13" s="49">
        <f t="shared" ref="J13:K13" si="0">J14</f>
        <v>3375.0800000000004</v>
      </c>
      <c r="K13" s="49">
        <f t="shared" si="0"/>
        <v>3332.67</v>
      </c>
      <c r="O13" s="36"/>
    </row>
    <row r="14" spans="1:17" ht="35.25" customHeight="1" x14ac:dyDescent="0.2">
      <c r="A14" s="13">
        <v>1</v>
      </c>
      <c r="B14" s="22" t="s">
        <v>135</v>
      </c>
      <c r="C14" s="67" t="s">
        <v>68</v>
      </c>
      <c r="D14" s="69"/>
      <c r="E14" s="61" t="s">
        <v>112</v>
      </c>
      <c r="F14" s="66"/>
      <c r="G14" s="62"/>
      <c r="H14" s="23"/>
      <c r="I14" s="50">
        <f>I15</f>
        <v>3262.2000000000003</v>
      </c>
      <c r="J14" s="50">
        <f>J15</f>
        <v>3375.0800000000004</v>
      </c>
      <c r="K14" s="50">
        <f>K15</f>
        <v>3332.67</v>
      </c>
      <c r="Q14" s="8"/>
    </row>
    <row r="15" spans="1:17" ht="44.25" customHeight="1" x14ac:dyDescent="0.2">
      <c r="A15" s="13">
        <v>2</v>
      </c>
      <c r="B15" s="22" t="s">
        <v>136</v>
      </c>
      <c r="C15" s="67" t="s">
        <v>68</v>
      </c>
      <c r="D15" s="69"/>
      <c r="E15" s="61" t="s">
        <v>113</v>
      </c>
      <c r="F15" s="66"/>
      <c r="G15" s="62"/>
      <c r="H15" s="23"/>
      <c r="I15" s="50">
        <f>I16+I18+I24+I28</f>
        <v>3262.2000000000003</v>
      </c>
      <c r="J15" s="50">
        <f>J16+J18+J24+J28</f>
        <v>3375.0800000000004</v>
      </c>
      <c r="K15" s="50">
        <f>K16+K18+K24+K28</f>
        <v>3332.67</v>
      </c>
      <c r="Q15" s="8"/>
    </row>
    <row r="16" spans="1:17" ht="36.75" customHeight="1" x14ac:dyDescent="0.2">
      <c r="A16" s="13">
        <v>3</v>
      </c>
      <c r="B16" s="22" t="s">
        <v>66</v>
      </c>
      <c r="C16" s="61" t="s">
        <v>69</v>
      </c>
      <c r="D16" s="62"/>
      <c r="E16" s="61"/>
      <c r="F16" s="66"/>
      <c r="G16" s="62"/>
      <c r="H16" s="23"/>
      <c r="I16" s="50">
        <f>I17</f>
        <v>551.4</v>
      </c>
      <c r="J16" s="50">
        <f>J17</f>
        <v>586</v>
      </c>
      <c r="K16" s="50">
        <f>K17</f>
        <v>586</v>
      </c>
      <c r="Q16" s="8"/>
    </row>
    <row r="17" spans="1:17" ht="28.5" customHeight="1" x14ac:dyDescent="0.2">
      <c r="A17" s="13">
        <v>4</v>
      </c>
      <c r="B17" s="21" t="s">
        <v>14</v>
      </c>
      <c r="C17" s="61" t="s">
        <v>69</v>
      </c>
      <c r="D17" s="62"/>
      <c r="E17" s="61" t="s">
        <v>87</v>
      </c>
      <c r="F17" s="66"/>
      <c r="G17" s="62"/>
      <c r="H17" s="23">
        <v>120</v>
      </c>
      <c r="I17" s="50">
        <v>551.4</v>
      </c>
      <c r="J17" s="50">
        <v>586</v>
      </c>
      <c r="K17" s="50">
        <v>586</v>
      </c>
      <c r="Q17" s="8"/>
    </row>
    <row r="18" spans="1:17" ht="43.5" customHeight="1" x14ac:dyDescent="0.2">
      <c r="A18" s="13">
        <v>5</v>
      </c>
      <c r="B18" s="22" t="s">
        <v>61</v>
      </c>
      <c r="C18" s="61" t="s">
        <v>71</v>
      </c>
      <c r="D18" s="62"/>
      <c r="E18" s="61"/>
      <c r="F18" s="66"/>
      <c r="G18" s="62"/>
      <c r="H18" s="23"/>
      <c r="I18" s="50">
        <f>I19+I21+I22+I23</f>
        <v>2625.8</v>
      </c>
      <c r="J18" s="50">
        <f>J19+J21+J22+J23</f>
        <v>2764.0800000000004</v>
      </c>
      <c r="K18" s="50">
        <f>K19+K21+K22+K23</f>
        <v>2721.67</v>
      </c>
      <c r="Q18" s="8"/>
    </row>
    <row r="19" spans="1:17" ht="30" customHeight="1" x14ac:dyDescent="0.2">
      <c r="A19" s="13">
        <v>6</v>
      </c>
      <c r="B19" s="15" t="s">
        <v>14</v>
      </c>
      <c r="C19" s="61" t="s">
        <v>71</v>
      </c>
      <c r="D19" s="62"/>
      <c r="E19" s="63" t="s">
        <v>87</v>
      </c>
      <c r="F19" s="64"/>
      <c r="G19" s="65"/>
      <c r="H19" s="14">
        <v>120</v>
      </c>
      <c r="I19" s="50">
        <v>1834.53</v>
      </c>
      <c r="J19" s="50">
        <v>2028.9</v>
      </c>
      <c r="K19" s="50">
        <v>2130.4</v>
      </c>
      <c r="Q19" s="8"/>
    </row>
    <row r="20" spans="1:17" ht="34.5" customHeight="1" x14ac:dyDescent="0.2">
      <c r="A20" s="13">
        <v>7</v>
      </c>
      <c r="B20" s="15" t="s">
        <v>146</v>
      </c>
      <c r="C20" s="61" t="s">
        <v>71</v>
      </c>
      <c r="D20" s="62"/>
      <c r="E20" s="63" t="s">
        <v>87</v>
      </c>
      <c r="F20" s="64"/>
      <c r="G20" s="65"/>
      <c r="H20" s="14">
        <v>200</v>
      </c>
      <c r="I20" s="50">
        <f>I21</f>
        <v>788.87</v>
      </c>
      <c r="J20" s="50">
        <v>732.78</v>
      </c>
      <c r="K20" s="50">
        <v>588.87</v>
      </c>
      <c r="Q20" s="8"/>
    </row>
    <row r="21" spans="1:17" ht="34.5" customHeight="1" x14ac:dyDescent="0.2">
      <c r="A21" s="13">
        <v>8</v>
      </c>
      <c r="B21" s="15" t="s">
        <v>145</v>
      </c>
      <c r="C21" s="61" t="s">
        <v>71</v>
      </c>
      <c r="D21" s="62"/>
      <c r="E21" s="63" t="s">
        <v>87</v>
      </c>
      <c r="F21" s="64"/>
      <c r="G21" s="65"/>
      <c r="H21" s="14">
        <v>240</v>
      </c>
      <c r="I21" s="50">
        <v>788.87</v>
      </c>
      <c r="J21" s="50">
        <v>732.78</v>
      </c>
      <c r="K21" s="50">
        <v>588.87</v>
      </c>
      <c r="Q21" s="8"/>
    </row>
    <row r="22" spans="1:17" ht="34.5" hidden="1" customHeight="1" x14ac:dyDescent="0.2">
      <c r="A22" s="13">
        <v>8</v>
      </c>
      <c r="B22" s="51" t="s">
        <v>50</v>
      </c>
      <c r="C22" s="61" t="s">
        <v>71</v>
      </c>
      <c r="D22" s="62"/>
      <c r="E22" s="63" t="s">
        <v>87</v>
      </c>
      <c r="F22" s="64"/>
      <c r="G22" s="65"/>
      <c r="H22" s="16" t="s">
        <v>51</v>
      </c>
      <c r="I22" s="50">
        <v>0</v>
      </c>
      <c r="J22" s="50">
        <v>0</v>
      </c>
      <c r="K22" s="50">
        <v>0</v>
      </c>
      <c r="Q22" s="8"/>
    </row>
    <row r="23" spans="1:17" ht="24.75" customHeight="1" x14ac:dyDescent="0.2">
      <c r="A23" s="13">
        <v>9</v>
      </c>
      <c r="B23" s="21" t="s">
        <v>10</v>
      </c>
      <c r="C23" s="61" t="s">
        <v>71</v>
      </c>
      <c r="D23" s="62"/>
      <c r="E23" s="61" t="s">
        <v>88</v>
      </c>
      <c r="F23" s="66"/>
      <c r="G23" s="62"/>
      <c r="H23" s="18" t="s">
        <v>18</v>
      </c>
      <c r="I23" s="50" t="s">
        <v>47</v>
      </c>
      <c r="J23" s="50" t="s">
        <v>47</v>
      </c>
      <c r="K23" s="50" t="s">
        <v>47</v>
      </c>
      <c r="Q23" s="8"/>
    </row>
    <row r="24" spans="1:17" ht="16.5" customHeight="1" x14ac:dyDescent="0.2">
      <c r="A24" s="13">
        <v>10</v>
      </c>
      <c r="B24" s="22" t="s">
        <v>41</v>
      </c>
      <c r="C24" s="61" t="s">
        <v>37</v>
      </c>
      <c r="D24" s="62"/>
      <c r="E24" s="61"/>
      <c r="F24" s="66"/>
      <c r="G24" s="62"/>
      <c r="H24" s="18"/>
      <c r="I24" s="50">
        <f t="shared" ref="I24:K26" si="1">I25</f>
        <v>25</v>
      </c>
      <c r="J24" s="50">
        <f t="shared" si="1"/>
        <v>25</v>
      </c>
      <c r="K24" s="50">
        <f t="shared" si="1"/>
        <v>25</v>
      </c>
      <c r="Q24" s="8"/>
    </row>
    <row r="25" spans="1:17" ht="45" customHeight="1" x14ac:dyDescent="0.2">
      <c r="A25" s="13">
        <v>11</v>
      </c>
      <c r="B25" s="22" t="s">
        <v>142</v>
      </c>
      <c r="C25" s="61" t="s">
        <v>37</v>
      </c>
      <c r="D25" s="62"/>
      <c r="E25" s="61" t="s">
        <v>114</v>
      </c>
      <c r="F25" s="66"/>
      <c r="G25" s="62"/>
      <c r="H25" s="18"/>
      <c r="I25" s="50">
        <f t="shared" si="1"/>
        <v>25</v>
      </c>
      <c r="J25" s="50">
        <f t="shared" si="1"/>
        <v>25</v>
      </c>
      <c r="K25" s="50">
        <f t="shared" si="1"/>
        <v>25</v>
      </c>
      <c r="Q25" s="8"/>
    </row>
    <row r="26" spans="1:17" ht="33.75" customHeight="1" x14ac:dyDescent="0.2">
      <c r="A26" s="13">
        <v>12</v>
      </c>
      <c r="B26" s="22" t="s">
        <v>143</v>
      </c>
      <c r="C26" s="61" t="s">
        <v>37</v>
      </c>
      <c r="D26" s="62"/>
      <c r="E26" s="61" t="s">
        <v>115</v>
      </c>
      <c r="F26" s="66"/>
      <c r="G26" s="62"/>
      <c r="H26" s="18"/>
      <c r="I26" s="50">
        <f t="shared" si="1"/>
        <v>25</v>
      </c>
      <c r="J26" s="50">
        <f t="shared" si="1"/>
        <v>25</v>
      </c>
      <c r="K26" s="50">
        <f t="shared" si="1"/>
        <v>25</v>
      </c>
      <c r="Q26" s="8"/>
    </row>
    <row r="27" spans="1:17" ht="16.5" customHeight="1" x14ac:dyDescent="0.2">
      <c r="A27" s="13">
        <v>13</v>
      </c>
      <c r="B27" s="21" t="s">
        <v>60</v>
      </c>
      <c r="C27" s="61" t="s">
        <v>37</v>
      </c>
      <c r="D27" s="62"/>
      <c r="E27" s="61" t="s">
        <v>90</v>
      </c>
      <c r="F27" s="66"/>
      <c r="G27" s="62"/>
      <c r="H27" s="18" t="s">
        <v>59</v>
      </c>
      <c r="I27" s="50">
        <v>25</v>
      </c>
      <c r="J27" s="50">
        <v>25</v>
      </c>
      <c r="K27" s="50">
        <v>25</v>
      </c>
      <c r="Q27" s="8"/>
    </row>
    <row r="28" spans="1:17" ht="20.25" customHeight="1" x14ac:dyDescent="0.2">
      <c r="A28" s="13">
        <v>14</v>
      </c>
      <c r="B28" s="22" t="s">
        <v>9</v>
      </c>
      <c r="C28" s="61" t="s">
        <v>72</v>
      </c>
      <c r="D28" s="62"/>
      <c r="E28" s="61"/>
      <c r="F28" s="66"/>
      <c r="G28" s="62"/>
      <c r="H28" s="25"/>
      <c r="I28" s="50">
        <f t="shared" ref="I28:K29" si="2">I29</f>
        <v>60</v>
      </c>
      <c r="J28" s="50">
        <f t="shared" si="2"/>
        <v>0</v>
      </c>
      <c r="K28" s="50">
        <f t="shared" si="2"/>
        <v>0</v>
      </c>
      <c r="Q28" s="8"/>
    </row>
    <row r="29" spans="1:17" ht="24.75" customHeight="1" x14ac:dyDescent="0.2">
      <c r="A29" s="13">
        <v>15</v>
      </c>
      <c r="B29" s="22" t="s">
        <v>137</v>
      </c>
      <c r="C29" s="61" t="s">
        <v>72</v>
      </c>
      <c r="D29" s="62"/>
      <c r="E29" s="61" t="s">
        <v>112</v>
      </c>
      <c r="F29" s="66"/>
      <c r="G29" s="62"/>
      <c r="H29" s="25"/>
      <c r="I29" s="50">
        <f t="shared" si="2"/>
        <v>60</v>
      </c>
      <c r="J29" s="50">
        <f t="shared" si="2"/>
        <v>0</v>
      </c>
      <c r="K29" s="50">
        <f t="shared" si="2"/>
        <v>0</v>
      </c>
      <c r="Q29" s="8"/>
    </row>
    <row r="30" spans="1:17" ht="32.25" customHeight="1" x14ac:dyDescent="0.2">
      <c r="A30" s="13">
        <v>16</v>
      </c>
      <c r="B30" s="22" t="s">
        <v>138</v>
      </c>
      <c r="C30" s="61" t="s">
        <v>72</v>
      </c>
      <c r="D30" s="62"/>
      <c r="E30" s="61" t="s">
        <v>116</v>
      </c>
      <c r="F30" s="66"/>
      <c r="G30" s="62"/>
      <c r="H30" s="23"/>
      <c r="I30" s="50">
        <f>I31+I32</f>
        <v>60</v>
      </c>
      <c r="J30" s="50">
        <f>J31+J32</f>
        <v>0</v>
      </c>
      <c r="K30" s="50">
        <f>K31+K32</f>
        <v>0</v>
      </c>
      <c r="Q30" s="8"/>
    </row>
    <row r="31" spans="1:17" ht="27" hidden="1" customHeight="1" x14ac:dyDescent="0.2">
      <c r="A31" s="13">
        <v>18</v>
      </c>
      <c r="B31" s="26" t="s">
        <v>53</v>
      </c>
      <c r="C31" s="61" t="s">
        <v>72</v>
      </c>
      <c r="D31" s="62"/>
      <c r="E31" s="61" t="s">
        <v>91</v>
      </c>
      <c r="F31" s="66"/>
      <c r="G31" s="62"/>
      <c r="H31" s="23"/>
      <c r="I31" s="50">
        <v>0</v>
      </c>
      <c r="J31" s="50">
        <v>0</v>
      </c>
      <c r="K31" s="50">
        <v>0</v>
      </c>
      <c r="Q31" s="8"/>
    </row>
    <row r="32" spans="1:17" ht="16.5" customHeight="1" x14ac:dyDescent="0.2">
      <c r="A32" s="13">
        <v>17</v>
      </c>
      <c r="B32" s="21" t="s">
        <v>32</v>
      </c>
      <c r="C32" s="61" t="s">
        <v>72</v>
      </c>
      <c r="D32" s="62"/>
      <c r="E32" s="61" t="s">
        <v>92</v>
      </c>
      <c r="F32" s="66"/>
      <c r="G32" s="62"/>
      <c r="H32" s="23">
        <v>240</v>
      </c>
      <c r="I32" s="50">
        <v>60</v>
      </c>
      <c r="J32" s="50">
        <v>0</v>
      </c>
      <c r="K32" s="50">
        <v>0</v>
      </c>
      <c r="Q32" s="8"/>
    </row>
    <row r="33" spans="1:17" s="35" customFormat="1" ht="16.5" customHeight="1" x14ac:dyDescent="0.2">
      <c r="A33" s="37">
        <v>18</v>
      </c>
      <c r="B33" s="38" t="s">
        <v>5</v>
      </c>
      <c r="C33" s="67" t="s">
        <v>73</v>
      </c>
      <c r="D33" s="69"/>
      <c r="E33" s="67"/>
      <c r="F33" s="68"/>
      <c r="G33" s="69"/>
      <c r="H33" s="39"/>
      <c r="I33" s="54">
        <f t="shared" ref="I33:K34" si="3">I34</f>
        <v>75.38</v>
      </c>
      <c r="J33" s="54">
        <f t="shared" si="3"/>
        <v>71.540000000000006</v>
      </c>
      <c r="K33" s="54">
        <f t="shared" si="3"/>
        <v>0</v>
      </c>
      <c r="O33" s="36"/>
      <c r="Q33" s="40"/>
    </row>
    <row r="34" spans="1:17" ht="16.5" customHeight="1" x14ac:dyDescent="0.2">
      <c r="A34" s="13">
        <v>19</v>
      </c>
      <c r="B34" s="27" t="s">
        <v>33</v>
      </c>
      <c r="C34" s="67" t="s">
        <v>74</v>
      </c>
      <c r="D34" s="69"/>
      <c r="E34" s="61"/>
      <c r="F34" s="66"/>
      <c r="G34" s="62"/>
      <c r="H34" s="18"/>
      <c r="I34" s="50">
        <f t="shared" si="3"/>
        <v>75.38</v>
      </c>
      <c r="J34" s="50">
        <f t="shared" si="3"/>
        <v>71.540000000000006</v>
      </c>
      <c r="K34" s="50">
        <f t="shared" si="3"/>
        <v>0</v>
      </c>
      <c r="Q34" s="8"/>
    </row>
    <row r="35" spans="1:17" ht="23.25" customHeight="1" x14ac:dyDescent="0.2">
      <c r="A35" s="13">
        <v>20</v>
      </c>
      <c r="B35" s="22" t="s">
        <v>137</v>
      </c>
      <c r="C35" s="67" t="s">
        <v>74</v>
      </c>
      <c r="D35" s="69"/>
      <c r="E35" s="61" t="s">
        <v>117</v>
      </c>
      <c r="F35" s="66"/>
      <c r="G35" s="62"/>
      <c r="H35" s="18"/>
      <c r="I35" s="50">
        <f t="shared" ref="I35:K37" si="4">I36</f>
        <v>75.38</v>
      </c>
      <c r="J35" s="50">
        <f t="shared" si="4"/>
        <v>71.540000000000006</v>
      </c>
      <c r="K35" s="50">
        <f t="shared" si="4"/>
        <v>0</v>
      </c>
      <c r="Q35" s="8"/>
    </row>
    <row r="36" spans="1:17" ht="44.25" customHeight="1" x14ac:dyDescent="0.2">
      <c r="A36" s="13">
        <v>21</v>
      </c>
      <c r="B36" s="22" t="s">
        <v>139</v>
      </c>
      <c r="C36" s="67" t="s">
        <v>74</v>
      </c>
      <c r="D36" s="69"/>
      <c r="E36" s="61" t="s">
        <v>118</v>
      </c>
      <c r="F36" s="66"/>
      <c r="G36" s="62"/>
      <c r="H36" s="18"/>
      <c r="I36" s="50">
        <f t="shared" si="4"/>
        <v>75.38</v>
      </c>
      <c r="J36" s="50">
        <f t="shared" si="4"/>
        <v>71.540000000000006</v>
      </c>
      <c r="K36" s="50">
        <f t="shared" si="4"/>
        <v>0</v>
      </c>
      <c r="Q36" s="8"/>
    </row>
    <row r="37" spans="1:17" ht="33.75" customHeight="1" x14ac:dyDescent="0.2">
      <c r="A37" s="13">
        <v>22</v>
      </c>
      <c r="B37" s="21" t="s">
        <v>6</v>
      </c>
      <c r="C37" s="67" t="s">
        <v>74</v>
      </c>
      <c r="D37" s="69"/>
      <c r="E37" s="61" t="s">
        <v>93</v>
      </c>
      <c r="F37" s="66"/>
      <c r="G37" s="62"/>
      <c r="H37" s="25"/>
      <c r="I37" s="50">
        <f>I38</f>
        <v>75.38</v>
      </c>
      <c r="J37" s="50">
        <f t="shared" si="4"/>
        <v>71.540000000000006</v>
      </c>
      <c r="K37" s="50">
        <f t="shared" si="4"/>
        <v>0</v>
      </c>
      <c r="Q37" s="8"/>
    </row>
    <row r="38" spans="1:17" ht="33.75" customHeight="1" x14ac:dyDescent="0.2">
      <c r="A38" s="13">
        <v>23</v>
      </c>
      <c r="B38" s="21" t="s">
        <v>14</v>
      </c>
      <c r="C38" s="67" t="s">
        <v>74</v>
      </c>
      <c r="D38" s="69"/>
      <c r="E38" s="61" t="s">
        <v>93</v>
      </c>
      <c r="F38" s="66"/>
      <c r="G38" s="62"/>
      <c r="H38" s="25" t="s">
        <v>19</v>
      </c>
      <c r="I38" s="50">
        <v>75.38</v>
      </c>
      <c r="J38" s="50">
        <v>71.540000000000006</v>
      </c>
      <c r="K38" s="50">
        <v>0</v>
      </c>
      <c r="Q38" s="8"/>
    </row>
    <row r="39" spans="1:17" s="35" customFormat="1" ht="23.25" customHeight="1" x14ac:dyDescent="0.2">
      <c r="A39" s="37">
        <v>24</v>
      </c>
      <c r="B39" s="41" t="s">
        <v>20</v>
      </c>
      <c r="C39" s="67" t="s">
        <v>75</v>
      </c>
      <c r="D39" s="69"/>
      <c r="E39" s="67"/>
      <c r="F39" s="68"/>
      <c r="G39" s="69"/>
      <c r="H39" s="42"/>
      <c r="I39" s="54"/>
      <c r="J39" s="54">
        <f>J40</f>
        <v>7.5</v>
      </c>
      <c r="K39" s="54">
        <f>K40</f>
        <v>7.5</v>
      </c>
      <c r="O39" s="36"/>
      <c r="Q39" s="40"/>
    </row>
    <row r="40" spans="1:17" ht="19.5" customHeight="1" x14ac:dyDescent="0.2">
      <c r="A40" s="13">
        <v>25</v>
      </c>
      <c r="B40" s="22" t="s">
        <v>21</v>
      </c>
      <c r="C40" s="61" t="s">
        <v>76</v>
      </c>
      <c r="D40" s="62"/>
      <c r="E40" s="61"/>
      <c r="F40" s="66"/>
      <c r="G40" s="62"/>
      <c r="H40" s="25"/>
      <c r="I40" s="50"/>
      <c r="J40" s="50">
        <f t="shared" ref="J40:K41" si="5">J41</f>
        <v>7.5</v>
      </c>
      <c r="K40" s="50">
        <f t="shared" si="5"/>
        <v>7.5</v>
      </c>
      <c r="Q40" s="8"/>
    </row>
    <row r="41" spans="1:17" ht="45" customHeight="1" x14ac:dyDescent="0.2">
      <c r="A41" s="13">
        <v>26</v>
      </c>
      <c r="B41" s="22" t="s">
        <v>142</v>
      </c>
      <c r="C41" s="61" t="s">
        <v>76</v>
      </c>
      <c r="D41" s="62"/>
      <c r="E41" s="61" t="s">
        <v>119</v>
      </c>
      <c r="F41" s="66"/>
      <c r="G41" s="62"/>
      <c r="H41" s="25"/>
      <c r="I41" s="50"/>
      <c r="J41" s="50">
        <f t="shared" si="5"/>
        <v>7.5</v>
      </c>
      <c r="K41" s="50">
        <f t="shared" si="5"/>
        <v>7.5</v>
      </c>
      <c r="Q41" s="8"/>
    </row>
    <row r="42" spans="1:17" ht="34.5" customHeight="1" x14ac:dyDescent="0.2">
      <c r="A42" s="13">
        <v>27</v>
      </c>
      <c r="B42" s="22" t="s">
        <v>144</v>
      </c>
      <c r="C42" s="61" t="s">
        <v>76</v>
      </c>
      <c r="D42" s="62"/>
      <c r="E42" s="61" t="s">
        <v>120</v>
      </c>
      <c r="F42" s="66"/>
      <c r="G42" s="62"/>
      <c r="H42" s="18"/>
      <c r="I42" s="50"/>
      <c r="J42" s="50">
        <f>J43</f>
        <v>7.5</v>
      </c>
      <c r="K42" s="50">
        <f>K43</f>
        <v>7.5</v>
      </c>
      <c r="Q42" s="8"/>
    </row>
    <row r="43" spans="1:17" ht="26.25" customHeight="1" x14ac:dyDescent="0.2">
      <c r="A43" s="13">
        <v>28</v>
      </c>
      <c r="B43" s="21" t="s">
        <v>12</v>
      </c>
      <c r="C43" s="61" t="s">
        <v>76</v>
      </c>
      <c r="D43" s="62"/>
      <c r="E43" s="61" t="s">
        <v>94</v>
      </c>
      <c r="F43" s="66"/>
      <c r="G43" s="62"/>
      <c r="H43" s="18" t="s">
        <v>18</v>
      </c>
      <c r="I43" s="50"/>
      <c r="J43" s="50">
        <v>7.5</v>
      </c>
      <c r="K43" s="50">
        <v>7.5</v>
      </c>
      <c r="Q43" s="8"/>
    </row>
    <row r="44" spans="1:17" s="35" customFormat="1" ht="18.75" customHeight="1" x14ac:dyDescent="0.2">
      <c r="A44" s="37">
        <v>29</v>
      </c>
      <c r="B44" s="43" t="s">
        <v>25</v>
      </c>
      <c r="C44" s="67" t="s">
        <v>77</v>
      </c>
      <c r="D44" s="69"/>
      <c r="E44" s="67"/>
      <c r="F44" s="68"/>
      <c r="G44" s="69"/>
      <c r="H44" s="39"/>
      <c r="I44" s="54">
        <f>I45+I50+I57</f>
        <v>389.04499999999996</v>
      </c>
      <c r="J44" s="54">
        <f t="shared" ref="J44:K44" si="6">J45+J50+J57</f>
        <v>300</v>
      </c>
      <c r="K44" s="54">
        <f t="shared" si="6"/>
        <v>250</v>
      </c>
      <c r="O44" s="36"/>
      <c r="Q44" s="40"/>
    </row>
    <row r="45" spans="1:17" ht="18.75" hidden="1" customHeight="1" x14ac:dyDescent="0.2">
      <c r="A45" s="13">
        <v>32</v>
      </c>
      <c r="B45" s="56" t="s">
        <v>39</v>
      </c>
      <c r="C45" s="67" t="s">
        <v>78</v>
      </c>
      <c r="D45" s="69"/>
      <c r="E45" s="61"/>
      <c r="F45" s="66"/>
      <c r="G45" s="62"/>
      <c r="H45" s="18"/>
      <c r="I45" s="50">
        <f t="shared" ref="I45:K45" si="7">I47</f>
        <v>0</v>
      </c>
      <c r="J45" s="50">
        <f t="shared" si="7"/>
        <v>0</v>
      </c>
      <c r="K45" s="50">
        <f t="shared" si="7"/>
        <v>0</v>
      </c>
      <c r="Q45" s="8"/>
    </row>
    <row r="46" spans="1:17" ht="26.25" hidden="1" customHeight="1" x14ac:dyDescent="0.2">
      <c r="A46" s="13">
        <v>33</v>
      </c>
      <c r="B46" s="57" t="s">
        <v>62</v>
      </c>
      <c r="C46" s="67" t="s">
        <v>78</v>
      </c>
      <c r="D46" s="69"/>
      <c r="E46" s="61" t="s">
        <v>117</v>
      </c>
      <c r="F46" s="66"/>
      <c r="G46" s="62"/>
      <c r="H46" s="18"/>
      <c r="I46" s="50">
        <f>I47</f>
        <v>0</v>
      </c>
      <c r="J46" s="50">
        <f t="shared" ref="J46:K47" si="8">J47+J48</f>
        <v>0</v>
      </c>
      <c r="K46" s="50">
        <f t="shared" si="8"/>
        <v>0</v>
      </c>
      <c r="Q46" s="8"/>
    </row>
    <row r="47" spans="1:17" ht="26.25" hidden="1" customHeight="1" x14ac:dyDescent="0.2">
      <c r="A47" s="13">
        <v>34</v>
      </c>
      <c r="B47" s="57" t="s">
        <v>63</v>
      </c>
      <c r="C47" s="67" t="s">
        <v>78</v>
      </c>
      <c r="D47" s="69"/>
      <c r="E47" s="61" t="s">
        <v>112</v>
      </c>
      <c r="F47" s="66"/>
      <c r="G47" s="62"/>
      <c r="H47" s="18"/>
      <c r="I47" s="50">
        <f>I48+I49</f>
        <v>0</v>
      </c>
      <c r="J47" s="50">
        <f t="shared" si="8"/>
        <v>0</v>
      </c>
      <c r="K47" s="50">
        <f t="shared" si="8"/>
        <v>0</v>
      </c>
      <c r="Q47" s="8"/>
    </row>
    <row r="48" spans="1:17" ht="37.5" hidden="1" customHeight="1" x14ac:dyDescent="0.2">
      <c r="A48" s="13">
        <v>35</v>
      </c>
      <c r="B48" s="58" t="s">
        <v>57</v>
      </c>
      <c r="C48" s="67" t="s">
        <v>78</v>
      </c>
      <c r="D48" s="69"/>
      <c r="E48" s="61" t="s">
        <v>95</v>
      </c>
      <c r="F48" s="66"/>
      <c r="G48" s="62"/>
      <c r="H48" s="18" t="s">
        <v>19</v>
      </c>
      <c r="I48" s="50"/>
      <c r="J48" s="50"/>
      <c r="K48" s="50"/>
      <c r="Q48" s="8"/>
    </row>
    <row r="49" spans="1:17" ht="18" hidden="1" customHeight="1" x14ac:dyDescent="0.2">
      <c r="A49" s="13">
        <v>36</v>
      </c>
      <c r="B49" s="58" t="s">
        <v>58</v>
      </c>
      <c r="C49" s="67" t="s">
        <v>78</v>
      </c>
      <c r="D49" s="69"/>
      <c r="E49" s="61" t="s">
        <v>96</v>
      </c>
      <c r="F49" s="66"/>
      <c r="G49" s="62"/>
      <c r="H49" s="18" t="s">
        <v>19</v>
      </c>
      <c r="I49" s="50"/>
      <c r="J49" s="50"/>
      <c r="K49" s="50"/>
      <c r="Q49" s="8"/>
    </row>
    <row r="50" spans="1:17" ht="22.5" customHeight="1" x14ac:dyDescent="0.2">
      <c r="A50" s="13">
        <v>30</v>
      </c>
      <c r="B50" s="17" t="s">
        <v>64</v>
      </c>
      <c r="C50" s="61" t="s">
        <v>79</v>
      </c>
      <c r="D50" s="62"/>
      <c r="E50" s="61"/>
      <c r="F50" s="66"/>
      <c r="G50" s="62"/>
      <c r="H50" s="18"/>
      <c r="I50" s="50">
        <f>I51</f>
        <v>289.04499999999996</v>
      </c>
      <c r="J50" s="50">
        <f t="shared" ref="I50:K51" si="9">J51</f>
        <v>150</v>
      </c>
      <c r="K50" s="50">
        <f t="shared" si="9"/>
        <v>150</v>
      </c>
      <c r="Q50" s="8"/>
    </row>
    <row r="51" spans="1:17" ht="39.75" customHeight="1" x14ac:dyDescent="0.2">
      <c r="A51" s="13">
        <v>31</v>
      </c>
      <c r="B51" s="27" t="s">
        <v>129</v>
      </c>
      <c r="C51" s="61" t="s">
        <v>79</v>
      </c>
      <c r="D51" s="62"/>
      <c r="E51" s="61" t="s">
        <v>121</v>
      </c>
      <c r="F51" s="66"/>
      <c r="G51" s="62"/>
      <c r="H51" s="18"/>
      <c r="I51" s="50">
        <f t="shared" si="9"/>
        <v>289.04499999999996</v>
      </c>
      <c r="J51" s="50">
        <f t="shared" si="9"/>
        <v>150</v>
      </c>
      <c r="K51" s="50">
        <f t="shared" si="9"/>
        <v>150</v>
      </c>
      <c r="Q51" s="8"/>
    </row>
    <row r="52" spans="1:17" ht="36.75" customHeight="1" x14ac:dyDescent="0.2">
      <c r="A52" s="13">
        <v>32</v>
      </c>
      <c r="B52" s="22" t="s">
        <v>130</v>
      </c>
      <c r="C52" s="61" t="s">
        <v>79</v>
      </c>
      <c r="D52" s="62"/>
      <c r="E52" s="61" t="s">
        <v>122</v>
      </c>
      <c r="F52" s="66"/>
      <c r="G52" s="62"/>
      <c r="H52" s="18"/>
      <c r="I52" s="50">
        <f>I55+I56</f>
        <v>289.04499999999996</v>
      </c>
      <c r="J52" s="50">
        <f>J55+J56</f>
        <v>150</v>
      </c>
      <c r="K52" s="50">
        <f>K55+K56</f>
        <v>150</v>
      </c>
      <c r="Q52" s="8"/>
    </row>
    <row r="53" spans="1:17" ht="45.75" hidden="1" customHeight="1" x14ac:dyDescent="0.2">
      <c r="A53" s="13">
        <v>40</v>
      </c>
      <c r="B53" s="51" t="s">
        <v>54</v>
      </c>
      <c r="C53" s="61" t="s">
        <v>79</v>
      </c>
      <c r="D53" s="62"/>
      <c r="E53" s="61" t="s">
        <v>97</v>
      </c>
      <c r="F53" s="66"/>
      <c r="G53" s="62"/>
      <c r="H53" s="18" t="s">
        <v>18</v>
      </c>
      <c r="I53" s="50"/>
      <c r="J53" s="50"/>
      <c r="K53" s="50"/>
      <c r="Q53" s="8"/>
    </row>
    <row r="54" spans="1:17" ht="45.75" hidden="1" customHeight="1" x14ac:dyDescent="0.2">
      <c r="A54" s="13">
        <v>41</v>
      </c>
      <c r="B54" s="51" t="s">
        <v>56</v>
      </c>
      <c r="C54" s="61" t="s">
        <v>79</v>
      </c>
      <c r="D54" s="62"/>
      <c r="E54" s="61" t="s">
        <v>98</v>
      </c>
      <c r="F54" s="66"/>
      <c r="G54" s="62"/>
      <c r="H54" s="18" t="s">
        <v>18</v>
      </c>
      <c r="I54" s="50"/>
      <c r="J54" s="50"/>
      <c r="K54" s="50"/>
      <c r="Q54" s="8"/>
    </row>
    <row r="55" spans="1:17" ht="36.75" customHeight="1" x14ac:dyDescent="0.2">
      <c r="A55" s="13">
        <v>33</v>
      </c>
      <c r="B55" s="21" t="s">
        <v>15</v>
      </c>
      <c r="C55" s="61" t="s">
        <v>79</v>
      </c>
      <c r="D55" s="62"/>
      <c r="E55" s="61" t="s">
        <v>99</v>
      </c>
      <c r="F55" s="66"/>
      <c r="G55" s="62"/>
      <c r="H55" s="18" t="s">
        <v>18</v>
      </c>
      <c r="I55" s="50">
        <v>199.04499999999999</v>
      </c>
      <c r="J55" s="50">
        <v>77.8</v>
      </c>
      <c r="K55" s="50">
        <v>75.5</v>
      </c>
      <c r="Q55" s="8"/>
    </row>
    <row r="56" spans="1:17" ht="21" customHeight="1" x14ac:dyDescent="0.2">
      <c r="A56" s="13">
        <v>34</v>
      </c>
      <c r="B56" s="21" t="s">
        <v>30</v>
      </c>
      <c r="C56" s="61" t="s">
        <v>79</v>
      </c>
      <c r="D56" s="62"/>
      <c r="E56" s="61" t="s">
        <v>100</v>
      </c>
      <c r="F56" s="66"/>
      <c r="G56" s="62"/>
      <c r="H56" s="18" t="s">
        <v>18</v>
      </c>
      <c r="I56" s="50">
        <v>90</v>
      </c>
      <c r="J56" s="50">
        <v>72.2</v>
      </c>
      <c r="K56" s="50">
        <v>74.5</v>
      </c>
      <c r="Q56" s="8"/>
    </row>
    <row r="57" spans="1:17" ht="18" customHeight="1" x14ac:dyDescent="0.2">
      <c r="A57" s="13">
        <v>35</v>
      </c>
      <c r="B57" s="22" t="s">
        <v>29</v>
      </c>
      <c r="C57" s="61" t="s">
        <v>80</v>
      </c>
      <c r="D57" s="62"/>
      <c r="E57" s="61"/>
      <c r="F57" s="66"/>
      <c r="G57" s="62"/>
      <c r="H57" s="18"/>
      <c r="I57" s="50">
        <f t="shared" ref="I57:K59" si="10">I58</f>
        <v>100</v>
      </c>
      <c r="J57" s="50">
        <f t="shared" si="10"/>
        <v>150</v>
      </c>
      <c r="K57" s="50">
        <f t="shared" si="10"/>
        <v>100</v>
      </c>
      <c r="Q57" s="8"/>
    </row>
    <row r="58" spans="1:17" ht="42" customHeight="1" x14ac:dyDescent="0.2">
      <c r="A58" s="13">
        <v>36</v>
      </c>
      <c r="B58" s="27" t="s">
        <v>129</v>
      </c>
      <c r="C58" s="61" t="s">
        <v>80</v>
      </c>
      <c r="D58" s="62"/>
      <c r="E58" s="61" t="s">
        <v>121</v>
      </c>
      <c r="F58" s="66"/>
      <c r="G58" s="62"/>
      <c r="H58" s="18"/>
      <c r="I58" s="50">
        <f t="shared" si="10"/>
        <v>100</v>
      </c>
      <c r="J58" s="50">
        <f t="shared" si="10"/>
        <v>150</v>
      </c>
      <c r="K58" s="50">
        <f t="shared" si="10"/>
        <v>100</v>
      </c>
      <c r="Q58" s="8"/>
    </row>
    <row r="59" spans="1:17" ht="47.25" customHeight="1" x14ac:dyDescent="0.2">
      <c r="A59" s="13">
        <v>37</v>
      </c>
      <c r="B59" s="17" t="s">
        <v>131</v>
      </c>
      <c r="C59" s="61" t="s">
        <v>80</v>
      </c>
      <c r="D59" s="62"/>
      <c r="E59" s="61" t="s">
        <v>123</v>
      </c>
      <c r="F59" s="66"/>
      <c r="G59" s="62"/>
      <c r="H59" s="18"/>
      <c r="I59" s="50">
        <f t="shared" si="10"/>
        <v>100</v>
      </c>
      <c r="J59" s="50">
        <f t="shared" si="10"/>
        <v>150</v>
      </c>
      <c r="K59" s="50">
        <f t="shared" si="10"/>
        <v>100</v>
      </c>
      <c r="Q59" s="8"/>
    </row>
    <row r="60" spans="1:17" ht="15" customHeight="1" x14ac:dyDescent="0.2">
      <c r="A60" s="13">
        <v>38</v>
      </c>
      <c r="B60" s="20" t="s">
        <v>48</v>
      </c>
      <c r="C60" s="61" t="s">
        <v>80</v>
      </c>
      <c r="D60" s="62"/>
      <c r="E60" s="61" t="s">
        <v>101</v>
      </c>
      <c r="F60" s="66"/>
      <c r="G60" s="62"/>
      <c r="H60" s="18" t="s">
        <v>18</v>
      </c>
      <c r="I60" s="50">
        <v>100</v>
      </c>
      <c r="J60" s="50">
        <v>150</v>
      </c>
      <c r="K60" s="50">
        <v>100</v>
      </c>
      <c r="Q60" s="8"/>
    </row>
    <row r="61" spans="1:17" s="35" customFormat="1" ht="22.5" customHeight="1" x14ac:dyDescent="0.2">
      <c r="A61" s="37">
        <v>39</v>
      </c>
      <c r="B61" s="41" t="s">
        <v>22</v>
      </c>
      <c r="C61" s="67" t="s">
        <v>81</v>
      </c>
      <c r="D61" s="69"/>
      <c r="E61" s="67"/>
      <c r="F61" s="68"/>
      <c r="G61" s="69"/>
      <c r="H61" s="39"/>
      <c r="I61" s="54">
        <f>I62+I66+I72</f>
        <v>774.55700000000002</v>
      </c>
      <c r="J61" s="54">
        <f>J62+J66+J72</f>
        <v>500</v>
      </c>
      <c r="K61" s="54">
        <f>K62+K66+K72</f>
        <v>400</v>
      </c>
      <c r="O61" s="36"/>
      <c r="Q61" s="40"/>
    </row>
    <row r="62" spans="1:17" ht="20.25" customHeight="1" x14ac:dyDescent="0.2">
      <c r="A62" s="13">
        <v>40</v>
      </c>
      <c r="B62" s="22" t="s">
        <v>23</v>
      </c>
      <c r="C62" s="67" t="s">
        <v>82</v>
      </c>
      <c r="D62" s="69"/>
      <c r="E62" s="61"/>
      <c r="F62" s="66"/>
      <c r="G62" s="62"/>
      <c r="H62" s="18"/>
      <c r="I62" s="50"/>
      <c r="J62" s="50">
        <f t="shared" ref="J62:K64" si="11">J63</f>
        <v>100</v>
      </c>
      <c r="K62" s="50">
        <f t="shared" si="11"/>
        <v>100</v>
      </c>
      <c r="Q62" s="8"/>
    </row>
    <row r="63" spans="1:17" ht="39" customHeight="1" x14ac:dyDescent="0.2">
      <c r="A63" s="13">
        <v>41</v>
      </c>
      <c r="B63" s="27" t="s">
        <v>132</v>
      </c>
      <c r="C63" s="67" t="s">
        <v>82</v>
      </c>
      <c r="D63" s="69"/>
      <c r="E63" s="61" t="s">
        <v>121</v>
      </c>
      <c r="F63" s="66"/>
      <c r="G63" s="62"/>
      <c r="H63" s="18"/>
      <c r="I63" s="50"/>
      <c r="J63" s="50">
        <f t="shared" si="11"/>
        <v>100</v>
      </c>
      <c r="K63" s="50">
        <f t="shared" si="11"/>
        <v>100</v>
      </c>
      <c r="Q63" s="8"/>
    </row>
    <row r="64" spans="1:17" ht="48.75" customHeight="1" x14ac:dyDescent="0.2">
      <c r="A64" s="13">
        <v>42</v>
      </c>
      <c r="B64" s="17" t="s">
        <v>131</v>
      </c>
      <c r="C64" s="67" t="s">
        <v>82</v>
      </c>
      <c r="D64" s="69"/>
      <c r="E64" s="61" t="s">
        <v>123</v>
      </c>
      <c r="F64" s="66"/>
      <c r="G64" s="62"/>
      <c r="H64" s="18"/>
      <c r="I64" s="50"/>
      <c r="J64" s="50">
        <f t="shared" si="11"/>
        <v>100</v>
      </c>
      <c r="K64" s="50">
        <f t="shared" si="11"/>
        <v>100</v>
      </c>
      <c r="Q64" s="8"/>
    </row>
    <row r="65" spans="1:17" ht="18" customHeight="1" x14ac:dyDescent="0.2">
      <c r="A65" s="13">
        <v>43</v>
      </c>
      <c r="B65" s="20" t="s">
        <v>28</v>
      </c>
      <c r="C65" s="67" t="s">
        <v>82</v>
      </c>
      <c r="D65" s="69"/>
      <c r="E65" s="61" t="s">
        <v>102</v>
      </c>
      <c r="F65" s="66"/>
      <c r="G65" s="62"/>
      <c r="H65" s="18" t="s">
        <v>18</v>
      </c>
      <c r="I65" s="50"/>
      <c r="J65" s="50">
        <v>100</v>
      </c>
      <c r="K65" s="50">
        <v>100</v>
      </c>
      <c r="Q65" s="8"/>
    </row>
    <row r="66" spans="1:17" ht="19.5" customHeight="1" x14ac:dyDescent="0.2">
      <c r="A66" s="13">
        <v>44</v>
      </c>
      <c r="B66" s="17" t="s">
        <v>24</v>
      </c>
      <c r="C66" s="63" t="s">
        <v>83</v>
      </c>
      <c r="D66" s="65"/>
      <c r="E66" s="61"/>
      <c r="F66" s="66"/>
      <c r="G66" s="62"/>
      <c r="H66" s="16"/>
      <c r="I66" s="50">
        <f>I67</f>
        <v>222.45500000000001</v>
      </c>
      <c r="J66" s="50">
        <f>J67+J69</f>
        <v>50</v>
      </c>
      <c r="K66" s="50">
        <f>K67+K69</f>
        <v>50</v>
      </c>
      <c r="Q66" s="8"/>
    </row>
    <row r="67" spans="1:17" ht="39.75" customHeight="1" x14ac:dyDescent="0.2">
      <c r="A67" s="13">
        <v>45</v>
      </c>
      <c r="B67" s="27" t="s">
        <v>129</v>
      </c>
      <c r="C67" s="63" t="s">
        <v>83</v>
      </c>
      <c r="D67" s="65"/>
      <c r="E67" s="61" t="s">
        <v>121</v>
      </c>
      <c r="F67" s="66"/>
      <c r="G67" s="62"/>
      <c r="H67" s="18"/>
      <c r="I67" s="50">
        <f>I69</f>
        <v>222.45500000000001</v>
      </c>
      <c r="J67" s="50">
        <f t="shared" ref="J67:K67" si="12">J68</f>
        <v>0</v>
      </c>
      <c r="K67" s="50">
        <f t="shared" si="12"/>
        <v>0</v>
      </c>
      <c r="Q67" s="8"/>
    </row>
    <row r="68" spans="1:17" ht="42.75" customHeight="1" x14ac:dyDescent="0.2">
      <c r="A68" s="13">
        <v>46</v>
      </c>
      <c r="B68" s="17" t="s">
        <v>131</v>
      </c>
      <c r="C68" s="63" t="s">
        <v>83</v>
      </c>
      <c r="D68" s="65"/>
      <c r="E68" s="61" t="s">
        <v>124</v>
      </c>
      <c r="F68" s="66"/>
      <c r="G68" s="62"/>
      <c r="H68" s="18"/>
      <c r="I68" s="50"/>
      <c r="J68" s="50"/>
      <c r="K68" s="50"/>
      <c r="Q68" s="8"/>
    </row>
    <row r="69" spans="1:17" ht="27.75" customHeight="1" x14ac:dyDescent="0.2">
      <c r="A69" s="13">
        <v>47</v>
      </c>
      <c r="B69" s="22" t="s">
        <v>135</v>
      </c>
      <c r="C69" s="63" t="s">
        <v>83</v>
      </c>
      <c r="D69" s="65"/>
      <c r="E69" s="61" t="s">
        <v>117</v>
      </c>
      <c r="F69" s="66"/>
      <c r="G69" s="62"/>
      <c r="H69" s="18"/>
      <c r="I69" s="50">
        <f t="shared" ref="I69:K70" si="13">I70</f>
        <v>222.45500000000001</v>
      </c>
      <c r="J69" s="50">
        <f t="shared" si="13"/>
        <v>50</v>
      </c>
      <c r="K69" s="50">
        <f t="shared" si="13"/>
        <v>50</v>
      </c>
      <c r="Q69" s="8"/>
    </row>
    <row r="70" spans="1:17" ht="45" customHeight="1" x14ac:dyDescent="0.2">
      <c r="A70" s="13">
        <v>48</v>
      </c>
      <c r="B70" s="17" t="s">
        <v>140</v>
      </c>
      <c r="C70" s="63" t="s">
        <v>83</v>
      </c>
      <c r="D70" s="65"/>
      <c r="E70" s="61" t="s">
        <v>125</v>
      </c>
      <c r="F70" s="66"/>
      <c r="G70" s="62"/>
      <c r="H70" s="18"/>
      <c r="I70" s="50">
        <f t="shared" si="13"/>
        <v>222.45500000000001</v>
      </c>
      <c r="J70" s="50">
        <f t="shared" si="13"/>
        <v>50</v>
      </c>
      <c r="K70" s="50">
        <f t="shared" si="13"/>
        <v>50</v>
      </c>
      <c r="Q70" s="8"/>
    </row>
    <row r="71" spans="1:17" ht="18" customHeight="1" x14ac:dyDescent="0.2">
      <c r="A71" s="13">
        <v>49</v>
      </c>
      <c r="B71" s="20" t="s">
        <v>103</v>
      </c>
      <c r="C71" s="63" t="s">
        <v>83</v>
      </c>
      <c r="D71" s="65"/>
      <c r="E71" s="61" t="s">
        <v>104</v>
      </c>
      <c r="F71" s="66"/>
      <c r="G71" s="62"/>
      <c r="H71" s="18" t="s">
        <v>18</v>
      </c>
      <c r="I71" s="50">
        <v>222.45500000000001</v>
      </c>
      <c r="J71" s="50">
        <v>50</v>
      </c>
      <c r="K71" s="50">
        <v>50</v>
      </c>
      <c r="Q71" s="8"/>
    </row>
    <row r="72" spans="1:17" ht="20.25" customHeight="1" x14ac:dyDescent="0.2">
      <c r="A72" s="13">
        <v>50</v>
      </c>
      <c r="B72" s="17" t="s">
        <v>7</v>
      </c>
      <c r="C72" s="61" t="s">
        <v>84</v>
      </c>
      <c r="D72" s="62"/>
      <c r="E72" s="61"/>
      <c r="F72" s="66"/>
      <c r="G72" s="62"/>
      <c r="H72" s="18"/>
      <c r="I72" s="50">
        <f>I73</f>
        <v>552.10199999999998</v>
      </c>
      <c r="J72" s="50">
        <f>J73</f>
        <v>350</v>
      </c>
      <c r="K72" s="50">
        <f>K73</f>
        <v>250</v>
      </c>
      <c r="Q72" s="8"/>
    </row>
    <row r="73" spans="1:17" ht="41.25" customHeight="1" x14ac:dyDescent="0.2">
      <c r="A73" s="13">
        <v>51</v>
      </c>
      <c r="B73" s="27" t="s">
        <v>129</v>
      </c>
      <c r="C73" s="61" t="s">
        <v>84</v>
      </c>
      <c r="D73" s="62"/>
      <c r="E73" s="61" t="s">
        <v>121</v>
      </c>
      <c r="F73" s="66"/>
      <c r="G73" s="62"/>
      <c r="H73" s="18"/>
      <c r="I73" s="50">
        <f>I74+I78</f>
        <v>552.10199999999998</v>
      </c>
      <c r="J73" s="50">
        <f>J74+J78</f>
        <v>350</v>
      </c>
      <c r="K73" s="50">
        <f>K74+K78</f>
        <v>250</v>
      </c>
      <c r="Q73" s="8"/>
    </row>
    <row r="74" spans="1:17" ht="45.75" customHeight="1" x14ac:dyDescent="0.2">
      <c r="A74" s="13">
        <v>52</v>
      </c>
      <c r="B74" s="17" t="s">
        <v>131</v>
      </c>
      <c r="C74" s="61" t="s">
        <v>84</v>
      </c>
      <c r="D74" s="62"/>
      <c r="E74" s="61" t="s">
        <v>123</v>
      </c>
      <c r="F74" s="66"/>
      <c r="G74" s="62"/>
      <c r="H74" s="18"/>
      <c r="I74" s="50">
        <f>I75+I76+I77</f>
        <v>416.92899999999997</v>
      </c>
      <c r="J74" s="50">
        <f t="shared" ref="J74:K74" si="14">J75+J76+J77</f>
        <v>350</v>
      </c>
      <c r="K74" s="50">
        <f t="shared" si="14"/>
        <v>250</v>
      </c>
      <c r="Q74" s="8"/>
    </row>
    <row r="75" spans="1:17" ht="20.25" customHeight="1" x14ac:dyDescent="0.2">
      <c r="A75" s="13">
        <v>53</v>
      </c>
      <c r="B75" s="20" t="s">
        <v>8</v>
      </c>
      <c r="C75" s="61" t="s">
        <v>84</v>
      </c>
      <c r="D75" s="62"/>
      <c r="E75" s="61" t="s">
        <v>105</v>
      </c>
      <c r="F75" s="66"/>
      <c r="G75" s="62"/>
      <c r="H75" s="18" t="s">
        <v>18</v>
      </c>
      <c r="I75" s="50">
        <v>227</v>
      </c>
      <c r="J75" s="50">
        <v>250</v>
      </c>
      <c r="K75" s="50">
        <v>150</v>
      </c>
      <c r="Q75" s="8"/>
    </row>
    <row r="76" spans="1:17" ht="28.5" customHeight="1" x14ac:dyDescent="0.2">
      <c r="A76" s="13">
        <v>54</v>
      </c>
      <c r="B76" s="20" t="s">
        <v>11</v>
      </c>
      <c r="C76" s="61" t="s">
        <v>84</v>
      </c>
      <c r="D76" s="62"/>
      <c r="E76" s="61" t="s">
        <v>106</v>
      </c>
      <c r="F76" s="66"/>
      <c r="G76" s="62"/>
      <c r="H76" s="18" t="s">
        <v>18</v>
      </c>
      <c r="I76" s="50">
        <v>50</v>
      </c>
      <c r="J76" s="50">
        <v>0</v>
      </c>
      <c r="K76" s="50">
        <v>0</v>
      </c>
      <c r="Q76" s="8"/>
    </row>
    <row r="77" spans="1:17" ht="28.5" customHeight="1" x14ac:dyDescent="0.2">
      <c r="A77" s="13">
        <v>55</v>
      </c>
      <c r="B77" s="20" t="s">
        <v>42</v>
      </c>
      <c r="C77" s="61" t="s">
        <v>84</v>
      </c>
      <c r="D77" s="62"/>
      <c r="E77" s="61" t="s">
        <v>107</v>
      </c>
      <c r="F77" s="66"/>
      <c r="G77" s="62"/>
      <c r="H77" s="18" t="s">
        <v>18</v>
      </c>
      <c r="I77" s="50">
        <v>139.929</v>
      </c>
      <c r="J77" s="50">
        <v>100</v>
      </c>
      <c r="K77" s="50">
        <v>100</v>
      </c>
      <c r="Q77" s="8"/>
    </row>
    <row r="78" spans="1:17" ht="36" customHeight="1" x14ac:dyDescent="0.2">
      <c r="A78" s="13">
        <v>56</v>
      </c>
      <c r="B78" s="22" t="s">
        <v>130</v>
      </c>
      <c r="C78" s="61" t="s">
        <v>84</v>
      </c>
      <c r="D78" s="62"/>
      <c r="E78" s="61" t="s">
        <v>122</v>
      </c>
      <c r="F78" s="66"/>
      <c r="G78" s="62"/>
      <c r="H78" s="18"/>
      <c r="I78" s="50">
        <f>I79</f>
        <v>135.173</v>
      </c>
      <c r="J78" s="50">
        <f>J79</f>
        <v>0</v>
      </c>
      <c r="K78" s="50">
        <f>K79</f>
        <v>0</v>
      </c>
      <c r="Q78" s="8"/>
    </row>
    <row r="79" spans="1:17" ht="18" customHeight="1" x14ac:dyDescent="0.2">
      <c r="A79" s="13">
        <v>57</v>
      </c>
      <c r="B79" s="20" t="s">
        <v>31</v>
      </c>
      <c r="C79" s="61" t="s">
        <v>84</v>
      </c>
      <c r="D79" s="62"/>
      <c r="E79" s="61" t="s">
        <v>108</v>
      </c>
      <c r="F79" s="66"/>
      <c r="G79" s="62"/>
      <c r="H79" s="18" t="s">
        <v>18</v>
      </c>
      <c r="I79" s="50">
        <v>135.173</v>
      </c>
      <c r="J79" s="50">
        <v>0</v>
      </c>
      <c r="K79" s="50">
        <v>0</v>
      </c>
      <c r="Q79" s="8"/>
    </row>
    <row r="80" spans="1:17" x14ac:dyDescent="0.2">
      <c r="A80" s="13">
        <v>58</v>
      </c>
      <c r="B80" s="27" t="s">
        <v>65</v>
      </c>
      <c r="C80" s="61" t="s">
        <v>85</v>
      </c>
      <c r="D80" s="62"/>
      <c r="E80" s="61"/>
      <c r="F80" s="66"/>
      <c r="G80" s="62"/>
      <c r="H80" s="23"/>
      <c r="I80" s="50">
        <f>I81+I86</f>
        <v>3998.6</v>
      </c>
      <c r="J80" s="50">
        <f t="shared" ref="I80:K82" si="15">J81</f>
        <v>3500</v>
      </c>
      <c r="K80" s="50">
        <f t="shared" si="15"/>
        <v>3500</v>
      </c>
    </row>
    <row r="81" spans="1:17" ht="30" customHeight="1" x14ac:dyDescent="0.2">
      <c r="A81" s="13">
        <v>59</v>
      </c>
      <c r="B81" s="17" t="s">
        <v>133</v>
      </c>
      <c r="C81" s="61" t="s">
        <v>86</v>
      </c>
      <c r="D81" s="62"/>
      <c r="E81" s="61" t="s">
        <v>126</v>
      </c>
      <c r="F81" s="66"/>
      <c r="G81" s="62"/>
      <c r="H81" s="24"/>
      <c r="I81" s="50">
        <f t="shared" si="15"/>
        <v>3469.18</v>
      </c>
      <c r="J81" s="50">
        <f t="shared" si="15"/>
        <v>3500</v>
      </c>
      <c r="K81" s="50">
        <f t="shared" si="15"/>
        <v>3500</v>
      </c>
      <c r="Q81">
        <f>[1]Лист3!$B$21+[1]Лист3!$B$26</f>
        <v>17229.600000000002</v>
      </c>
    </row>
    <row r="82" spans="1:17" ht="33" customHeight="1" x14ac:dyDescent="0.2">
      <c r="A82" s="13">
        <v>60</v>
      </c>
      <c r="B82" s="17" t="s">
        <v>134</v>
      </c>
      <c r="C82" s="61" t="s">
        <v>86</v>
      </c>
      <c r="D82" s="62"/>
      <c r="E82" s="61" t="s">
        <v>127</v>
      </c>
      <c r="F82" s="66"/>
      <c r="G82" s="62"/>
      <c r="H82" s="24"/>
      <c r="I82" s="50">
        <f>I83+I84</f>
        <v>3469.18</v>
      </c>
      <c r="J82" s="50">
        <f t="shared" si="15"/>
        <v>3500</v>
      </c>
      <c r="K82" s="50">
        <f t="shared" si="15"/>
        <v>3500</v>
      </c>
    </row>
    <row r="83" spans="1:17" ht="42.75" customHeight="1" x14ac:dyDescent="0.2">
      <c r="A83" s="13">
        <v>61</v>
      </c>
      <c r="B83" s="20" t="s">
        <v>40</v>
      </c>
      <c r="C83" s="61" t="s">
        <v>86</v>
      </c>
      <c r="D83" s="62"/>
      <c r="E83" s="61" t="s">
        <v>109</v>
      </c>
      <c r="F83" s="66"/>
      <c r="G83" s="62"/>
      <c r="H83" s="23">
        <v>611</v>
      </c>
      <c r="I83" s="50">
        <v>3469.18</v>
      </c>
      <c r="J83" s="50">
        <v>3500</v>
      </c>
      <c r="K83" s="50">
        <v>3500</v>
      </c>
    </row>
    <row r="84" spans="1:17" ht="24" hidden="1" customHeight="1" x14ac:dyDescent="0.2">
      <c r="A84" s="13">
        <v>80</v>
      </c>
      <c r="B84" s="53" t="s">
        <v>49</v>
      </c>
      <c r="C84" s="61" t="s">
        <v>86</v>
      </c>
      <c r="D84" s="62"/>
      <c r="E84" s="61" t="s">
        <v>127</v>
      </c>
      <c r="F84" s="66"/>
      <c r="G84" s="62"/>
      <c r="H84" s="29">
        <v>612</v>
      </c>
      <c r="I84" s="52">
        <f>I85</f>
        <v>0</v>
      </c>
      <c r="J84" s="52">
        <v>0</v>
      </c>
      <c r="K84" s="52">
        <v>0</v>
      </c>
    </row>
    <row r="85" spans="1:17" ht="24" hidden="1" customHeight="1" x14ac:dyDescent="0.2">
      <c r="A85" s="13">
        <v>81</v>
      </c>
      <c r="B85" s="53" t="s">
        <v>55</v>
      </c>
      <c r="C85" s="61" t="s">
        <v>86</v>
      </c>
      <c r="D85" s="62"/>
      <c r="E85" s="61" t="s">
        <v>109</v>
      </c>
      <c r="F85" s="66"/>
      <c r="G85" s="62"/>
      <c r="H85" s="29">
        <v>612</v>
      </c>
      <c r="I85" s="52"/>
      <c r="J85" s="52"/>
      <c r="K85" s="52"/>
    </row>
    <row r="86" spans="1:17" ht="47.25" customHeight="1" x14ac:dyDescent="0.2">
      <c r="A86" s="13">
        <v>62</v>
      </c>
      <c r="B86" s="31" t="s">
        <v>27</v>
      </c>
      <c r="C86" s="61" t="s">
        <v>86</v>
      </c>
      <c r="D86" s="62"/>
      <c r="E86" s="61" t="s">
        <v>89</v>
      </c>
      <c r="F86" s="66"/>
      <c r="G86" s="62"/>
      <c r="H86" s="30" t="s">
        <v>26</v>
      </c>
      <c r="I86" s="52">
        <v>529.41999999999996</v>
      </c>
      <c r="J86" s="52">
        <v>0</v>
      </c>
      <c r="K86" s="52"/>
    </row>
    <row r="87" spans="1:17" s="35" customFormat="1" ht="24" customHeight="1" x14ac:dyDescent="0.2">
      <c r="A87" s="37">
        <v>63</v>
      </c>
      <c r="B87" s="44" t="s">
        <v>34</v>
      </c>
      <c r="C87" s="70">
        <v>1000</v>
      </c>
      <c r="D87" s="71"/>
      <c r="E87" s="67"/>
      <c r="F87" s="68"/>
      <c r="G87" s="69"/>
      <c r="H87" s="45"/>
      <c r="I87" s="55">
        <f t="shared" ref="I87:K90" si="16">I88</f>
        <v>12</v>
      </c>
      <c r="J87" s="55">
        <f t="shared" si="16"/>
        <v>12</v>
      </c>
      <c r="K87" s="55">
        <f t="shared" si="16"/>
        <v>12</v>
      </c>
      <c r="O87" s="36"/>
    </row>
    <row r="88" spans="1:17" ht="17.25" customHeight="1" x14ac:dyDescent="0.2">
      <c r="A88" s="13">
        <v>64</v>
      </c>
      <c r="B88" s="28" t="s">
        <v>35</v>
      </c>
      <c r="C88" s="70">
        <v>1001</v>
      </c>
      <c r="D88" s="71"/>
      <c r="E88" s="61"/>
      <c r="F88" s="66"/>
      <c r="G88" s="62"/>
      <c r="H88" s="30"/>
      <c r="I88" s="52">
        <f t="shared" si="16"/>
        <v>12</v>
      </c>
      <c r="J88" s="52">
        <f t="shared" si="16"/>
        <v>12</v>
      </c>
      <c r="K88" s="52">
        <f t="shared" si="16"/>
        <v>12</v>
      </c>
    </row>
    <row r="89" spans="1:17" ht="24" customHeight="1" x14ac:dyDescent="0.2">
      <c r="A89" s="13">
        <v>65</v>
      </c>
      <c r="B89" s="22" t="s">
        <v>135</v>
      </c>
      <c r="C89" s="70">
        <v>1001</v>
      </c>
      <c r="D89" s="71"/>
      <c r="E89" s="61" t="s">
        <v>112</v>
      </c>
      <c r="F89" s="66"/>
      <c r="G89" s="62"/>
      <c r="H89" s="30"/>
      <c r="I89" s="52">
        <f t="shared" si="16"/>
        <v>12</v>
      </c>
      <c r="J89" s="52">
        <f t="shared" si="16"/>
        <v>12</v>
      </c>
      <c r="K89" s="52">
        <f t="shared" si="16"/>
        <v>12</v>
      </c>
    </row>
    <row r="90" spans="1:17" ht="42.75" customHeight="1" x14ac:dyDescent="0.2">
      <c r="A90" s="13">
        <v>66</v>
      </c>
      <c r="B90" s="22" t="s">
        <v>141</v>
      </c>
      <c r="C90" s="70">
        <v>1001</v>
      </c>
      <c r="D90" s="71"/>
      <c r="E90" s="61" t="s">
        <v>113</v>
      </c>
      <c r="F90" s="66"/>
      <c r="G90" s="62"/>
      <c r="H90" s="30"/>
      <c r="I90" s="52">
        <f t="shared" si="16"/>
        <v>12</v>
      </c>
      <c r="J90" s="52">
        <f t="shared" si="16"/>
        <v>12</v>
      </c>
      <c r="K90" s="52">
        <f t="shared" si="16"/>
        <v>12</v>
      </c>
    </row>
    <row r="91" spans="1:17" ht="17.25" customHeight="1" x14ac:dyDescent="0.2">
      <c r="A91" s="13">
        <v>67</v>
      </c>
      <c r="B91" s="31" t="s">
        <v>36</v>
      </c>
      <c r="C91" s="70">
        <v>1001</v>
      </c>
      <c r="D91" s="71"/>
      <c r="E91" s="61" t="s">
        <v>110</v>
      </c>
      <c r="F91" s="66"/>
      <c r="G91" s="62"/>
      <c r="H91" s="30" t="s">
        <v>38</v>
      </c>
      <c r="I91" s="52">
        <v>12</v>
      </c>
      <c r="J91" s="52">
        <v>12</v>
      </c>
      <c r="K91" s="52">
        <v>12</v>
      </c>
    </row>
    <row r="92" spans="1:17" ht="18" customHeight="1" x14ac:dyDescent="0.2">
      <c r="A92" s="13">
        <v>68</v>
      </c>
      <c r="B92" s="31" t="s">
        <v>52</v>
      </c>
      <c r="C92" s="70"/>
      <c r="D92" s="71"/>
      <c r="E92" s="61"/>
      <c r="F92" s="66"/>
      <c r="G92" s="62"/>
      <c r="H92" s="30"/>
      <c r="I92" s="52"/>
      <c r="J92" s="52">
        <v>199.13</v>
      </c>
      <c r="K92" s="52">
        <v>394.85</v>
      </c>
    </row>
    <row r="93" spans="1:17" s="35" customFormat="1" ht="13.5" thickBot="1" x14ac:dyDescent="0.25">
      <c r="A93" s="37">
        <v>69</v>
      </c>
      <c r="B93" s="46" t="s">
        <v>16</v>
      </c>
      <c r="C93" s="70"/>
      <c r="D93" s="71"/>
      <c r="E93" s="81"/>
      <c r="F93" s="82"/>
      <c r="G93" s="83"/>
      <c r="H93" s="47"/>
      <c r="I93" s="59">
        <f>I13+I33+I39+I44+I61+I80+I87</f>
        <v>8511.7820000000011</v>
      </c>
      <c r="J93" s="59">
        <f>J13+J33+J39+J44+J61+J80+J87+J92</f>
        <v>7965.2500000000009</v>
      </c>
      <c r="K93" s="59">
        <f>K13+K33+K39+K44+K61+K80+K87+K92</f>
        <v>7897.02</v>
      </c>
      <c r="L93" s="48" t="e">
        <f>L13+L33+L39+L44+L61+L80+L87+#REF!+L92</f>
        <v>#REF!</v>
      </c>
      <c r="M93" s="48" t="e">
        <f>M13+M33+M39+M44+M61+M80+M87+#REF!+M92</f>
        <v>#REF!</v>
      </c>
      <c r="N93" s="48" t="e">
        <f>N13+N33+N39+N44+N61+N80+N87+#REF!+N92</f>
        <v>#REF!</v>
      </c>
      <c r="O93" s="48" t="e">
        <f>O13+O33+O39+O44+O61+O80+O87+#REF!+O92</f>
        <v>#REF!</v>
      </c>
      <c r="P93" s="48" t="e">
        <f>P13+P33+P39+P44+P61+P80+P87+#REF!+P92</f>
        <v>#REF!</v>
      </c>
      <c r="Q93" s="48" t="e">
        <f>Q13+Q33+Q39+Q44+Q61+Q80+Q87+#REF!+Q92</f>
        <v>#REF!</v>
      </c>
    </row>
    <row r="94" spans="1:17" x14ac:dyDescent="0.2">
      <c r="I94" s="60"/>
      <c r="J94" s="60"/>
      <c r="K94" s="60"/>
    </row>
    <row r="97" spans="9:11" x14ac:dyDescent="0.2">
      <c r="J97" s="19"/>
      <c r="K97" s="19"/>
    </row>
    <row r="101" spans="9:11" x14ac:dyDescent="0.2">
      <c r="I101" s="19"/>
      <c r="J101" s="19"/>
      <c r="K101" s="19"/>
    </row>
  </sheetData>
  <mergeCells count="177">
    <mergeCell ref="K10:K11"/>
    <mergeCell ref="B9:K9"/>
    <mergeCell ref="B6:K6"/>
    <mergeCell ref="B7:K7"/>
    <mergeCell ref="B8:K8"/>
    <mergeCell ref="H10:H11"/>
    <mergeCell ref="I10:I11"/>
    <mergeCell ref="J10:J11"/>
    <mergeCell ref="C18:D18"/>
    <mergeCell ref="C13:D13"/>
    <mergeCell ref="C14:D14"/>
    <mergeCell ref="C15:D15"/>
    <mergeCell ref="C16:D16"/>
    <mergeCell ref="C17:D17"/>
    <mergeCell ref="C12:D12"/>
    <mergeCell ref="E12:G12"/>
    <mergeCell ref="C24:D24"/>
    <mergeCell ref="C25:D25"/>
    <mergeCell ref="C26:D26"/>
    <mergeCell ref="C27:D27"/>
    <mergeCell ref="E92:G92"/>
    <mergeCell ref="E93:G93"/>
    <mergeCell ref="G4:I4"/>
    <mergeCell ref="A10:A11"/>
    <mergeCell ref="B10:B11"/>
    <mergeCell ref="C10:D11"/>
    <mergeCell ref="C19:D19"/>
    <mergeCell ref="C21:D21"/>
    <mergeCell ref="C22:D22"/>
    <mergeCell ref="C23:D23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44:D44"/>
    <mergeCell ref="C45:D45"/>
    <mergeCell ref="C46:D46"/>
    <mergeCell ref="C47:D47"/>
    <mergeCell ref="C48:D48"/>
    <mergeCell ref="C38:D38"/>
    <mergeCell ref="C39:D39"/>
    <mergeCell ref="C40:D40"/>
    <mergeCell ref="C41:D41"/>
    <mergeCell ref="C42:D42"/>
    <mergeCell ref="C43:D43"/>
    <mergeCell ref="C57:D57"/>
    <mergeCell ref="C58:D58"/>
    <mergeCell ref="C59:D59"/>
    <mergeCell ref="C60:D60"/>
    <mergeCell ref="C54:D54"/>
    <mergeCell ref="C55:D55"/>
    <mergeCell ref="C56:D56"/>
    <mergeCell ref="C49:D49"/>
    <mergeCell ref="C50:D50"/>
    <mergeCell ref="C51:D51"/>
    <mergeCell ref="C52:D52"/>
    <mergeCell ref="C53:D53"/>
    <mergeCell ref="C69:D69"/>
    <mergeCell ref="C70:D70"/>
    <mergeCell ref="C71:D71"/>
    <mergeCell ref="C66:D66"/>
    <mergeCell ref="C67:D67"/>
    <mergeCell ref="C68:D68"/>
    <mergeCell ref="C61:D61"/>
    <mergeCell ref="C62:D62"/>
    <mergeCell ref="C63:D63"/>
    <mergeCell ref="C64:D64"/>
    <mergeCell ref="C65:D65"/>
    <mergeCell ref="C80:D80"/>
    <mergeCell ref="C81:D81"/>
    <mergeCell ref="C82:D82"/>
    <mergeCell ref="C83:D83"/>
    <mergeCell ref="C84:D84"/>
    <mergeCell ref="C77:D77"/>
    <mergeCell ref="C78:D78"/>
    <mergeCell ref="C79:D79"/>
    <mergeCell ref="C72:D72"/>
    <mergeCell ref="C73:D73"/>
    <mergeCell ref="C74:D74"/>
    <mergeCell ref="C75:D75"/>
    <mergeCell ref="C76:D76"/>
    <mergeCell ref="C93:D93"/>
    <mergeCell ref="E10:G11"/>
    <mergeCell ref="E13:G13"/>
    <mergeCell ref="E14:G14"/>
    <mergeCell ref="E15:G15"/>
    <mergeCell ref="E16:G16"/>
    <mergeCell ref="E17:G17"/>
    <mergeCell ref="E18:G18"/>
    <mergeCell ref="E19:G19"/>
    <mergeCell ref="E21:G21"/>
    <mergeCell ref="E22:G22"/>
    <mergeCell ref="E23:G23"/>
    <mergeCell ref="E24:G24"/>
    <mergeCell ref="E25:G25"/>
    <mergeCell ref="E26:G26"/>
    <mergeCell ref="C88:D88"/>
    <mergeCell ref="C89:D89"/>
    <mergeCell ref="C90:D90"/>
    <mergeCell ref="C91:D91"/>
    <mergeCell ref="C92:D92"/>
    <mergeCell ref="C85:D85"/>
    <mergeCell ref="C86:D86"/>
    <mergeCell ref="C87:D87"/>
    <mergeCell ref="E32:G32"/>
    <mergeCell ref="E33:G33"/>
    <mergeCell ref="E34:G34"/>
    <mergeCell ref="E35:G35"/>
    <mergeCell ref="E36:G36"/>
    <mergeCell ref="E27:G27"/>
    <mergeCell ref="E28:G28"/>
    <mergeCell ref="E29:G29"/>
    <mergeCell ref="E30:G30"/>
    <mergeCell ref="E31:G31"/>
    <mergeCell ref="E42:G42"/>
    <mergeCell ref="E43:G43"/>
    <mergeCell ref="E44:G44"/>
    <mergeCell ref="E45:G45"/>
    <mergeCell ref="E46:G46"/>
    <mergeCell ref="E37:G37"/>
    <mergeCell ref="E38:G38"/>
    <mergeCell ref="E39:G39"/>
    <mergeCell ref="E40:G40"/>
    <mergeCell ref="E41:G41"/>
    <mergeCell ref="E61:G61"/>
    <mergeCell ref="E66:G66"/>
    <mergeCell ref="E52:G52"/>
    <mergeCell ref="E53:G53"/>
    <mergeCell ref="E54:G54"/>
    <mergeCell ref="E55:G55"/>
    <mergeCell ref="E56:G56"/>
    <mergeCell ref="E47:G47"/>
    <mergeCell ref="E48:G48"/>
    <mergeCell ref="E49:G49"/>
    <mergeCell ref="E50:G50"/>
    <mergeCell ref="E51:G51"/>
    <mergeCell ref="E91:G91"/>
    <mergeCell ref="E86:G86"/>
    <mergeCell ref="E87:G87"/>
    <mergeCell ref="E88:G88"/>
    <mergeCell ref="E89:G89"/>
    <mergeCell ref="E90:G90"/>
    <mergeCell ref="E81:G81"/>
    <mergeCell ref="E82:G82"/>
    <mergeCell ref="E83:G83"/>
    <mergeCell ref="E84:G84"/>
    <mergeCell ref="E85:G85"/>
    <mergeCell ref="C20:D20"/>
    <mergeCell ref="E20:G20"/>
    <mergeCell ref="E76:G76"/>
    <mergeCell ref="E77:G77"/>
    <mergeCell ref="E78:G78"/>
    <mergeCell ref="E79:G79"/>
    <mergeCell ref="E80:G80"/>
    <mergeCell ref="E71:G71"/>
    <mergeCell ref="E72:G72"/>
    <mergeCell ref="E73:G73"/>
    <mergeCell ref="E74:G74"/>
    <mergeCell ref="E75:G75"/>
    <mergeCell ref="E67:G67"/>
    <mergeCell ref="E68:G68"/>
    <mergeCell ref="E69:G69"/>
    <mergeCell ref="E70:G70"/>
    <mergeCell ref="E62:G62"/>
    <mergeCell ref="E63:G63"/>
    <mergeCell ref="E64:G64"/>
    <mergeCell ref="E65:G65"/>
    <mergeCell ref="E57:G57"/>
    <mergeCell ref="E58:G58"/>
    <mergeCell ref="E59:G59"/>
    <mergeCell ref="E60:G60"/>
  </mergeCells>
  <phoneticPr fontId="3" type="noConversion"/>
  <pageMargins left="0.7" right="0.7" top="0.75" bottom="0.75" header="0.3" footer="0.3"/>
  <pageSetup paperSize="9" scale="7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ФУЭ администрации Мотыгинского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Р.Г.</dc:creator>
  <cp:lastModifiedBy>ZamGlav</cp:lastModifiedBy>
  <cp:lastPrinted>2015-11-14T07:37:02Z</cp:lastPrinted>
  <dcterms:created xsi:type="dcterms:W3CDTF">2005-09-19T05:52:47Z</dcterms:created>
  <dcterms:modified xsi:type="dcterms:W3CDTF">2015-12-21T07:02:50Z</dcterms:modified>
</cp:coreProperties>
</file>